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PRIHODA'!$A$1:$H$35</definedName>
  </definedNames>
  <calcPr fullCalcOnLoad="1"/>
</workbook>
</file>

<file path=xl/sharedStrings.xml><?xml version="1.0" encoding="utf-8"?>
<sst xmlns="http://schemas.openxmlformats.org/spreadsheetml/2006/main" count="336" uniqueCount="95">
  <si>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</si>
  <si>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</si>
  <si>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</si>
  <si>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</si>
  <si>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</si>
  <si>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</si>
  <si>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</si>
  <si>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</si>
  <si>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</si>
  <si>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</si>
  <si>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</si>
  <si>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</si>
  <si>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</si>
  <si>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</si>
  <si>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</si>
  <si>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</si>
  <si>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</si>
  <si>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</si>
  <si>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</si>
  <si>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</si>
  <si>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Ukupno prihodi i primici za 2016.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</si>
  <si>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</si>
  <si>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</si>
  <si>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</si>
  <si>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</si>
  <si>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</si>
  <si>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</si>
  <si>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</si>
  <si>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</si>
  <si>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</si>
  <si>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</si>
  <si>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</si>
  <si>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</si>
  <si>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</si>
  <si>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</si>
  <si>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</si>
  <si>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</si>
  <si>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</si>
  <si>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</si>
  <si>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</si>
  <si>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</si>
  <si>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</si>
  <si>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</si>
  <si>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</si>
  <si>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</si>
  <si>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K</t>
  </si>
  <si>
    <t>PRIHODI OD PRODAJE NEFINANCIJSKE IMOVINE</t>
  </si>
  <si>
    <t>Prihodi od prodaje  nefinancijske imovine i nadoknade šteta s osnova osiguranja</t>
  </si>
  <si>
    <t>2017.</t>
  </si>
  <si>
    <t>Ukupno prihodi i primici za 2017.</t>
  </si>
  <si>
    <t>Ukupno prihodi i primici za 2018.</t>
  </si>
  <si>
    <t>Projekcija plana 
za 2018.</t>
  </si>
  <si>
    <t>Pomoći - drž. proračun</t>
  </si>
  <si>
    <t>Pomoći - lokalni proračuni</t>
  </si>
  <si>
    <t>Predškolska ustanova Dječji vrtići i jaslice "Radost"</t>
  </si>
  <si>
    <t>Program - Redovna djelatnost Vrtića I i II u Poreču</t>
  </si>
  <si>
    <t xml:space="preserve">Aktivnost Odgojno i administrativno tehničko osoblje </t>
  </si>
  <si>
    <t>Rashodi poslovanja</t>
  </si>
  <si>
    <t>Naziv aktivnosti - Program predškole</t>
  </si>
  <si>
    <t>Naziv aktivnosti - Program djece s teškoćama u razvoju</t>
  </si>
  <si>
    <t>Program - Redovna djelatnost Vrtića u Baderni</t>
  </si>
  <si>
    <t>Program predškole u Baderni</t>
  </si>
  <si>
    <t>Program - Redovna djelatnost Vrtića u Vižinadi</t>
  </si>
  <si>
    <t>Program predškole u Vižinadi</t>
  </si>
  <si>
    <t>Program - Redovna djelatnost Vrtića u Kašteliru</t>
  </si>
  <si>
    <t>Program predškole u Kašteliru</t>
  </si>
  <si>
    <t>Program - Redovna djelatnost Vrtića u Lovreču</t>
  </si>
  <si>
    <t>Program predškole u Lovreču</t>
  </si>
  <si>
    <t>Program - Redovna djelatnost Vrtića u Taru</t>
  </si>
  <si>
    <t>Program predškole u Taru</t>
  </si>
  <si>
    <t>Program - Redovna djelatnost u Jaslicama</t>
  </si>
  <si>
    <t>Dodatna ulaganja na građevinskim objektima</t>
  </si>
  <si>
    <t>Projekt - Opremanje predškolske ustanove u Baderni</t>
  </si>
  <si>
    <t>Projekt - Opremanje predškolske ustanove u Vižinadi</t>
  </si>
  <si>
    <t>Projekt - Opremanje predškolske ustanove u Taru</t>
  </si>
  <si>
    <t>Projekt - Opremanje predškolske ustanove u Jaslicama</t>
  </si>
  <si>
    <t>Projekcija plana za 2018.</t>
  </si>
  <si>
    <t>Energetska obnova DV Radost I i Radost II</t>
  </si>
  <si>
    <t>EU fondovi</t>
  </si>
  <si>
    <t>Dod. ulaganja na građ. objektima - Projekt energ. obnove</t>
  </si>
  <si>
    <t>Prihodi od nef. imovine i nadoknade šteta s osnova osiguranja</t>
  </si>
  <si>
    <t>Projekt - Opremanje predškolske ustanove u Lovreču</t>
  </si>
  <si>
    <t>Projekt - Opremanje predškolske ustanove u Kašteliru</t>
  </si>
  <si>
    <t>Projekt - Adaptacija i sanacija ustanove  u Jaslicama</t>
  </si>
  <si>
    <t>Projekt - Adaptacija i sanacija ustanove  Vrtića I i II</t>
  </si>
  <si>
    <t>Prijedlog plana za 2017.</t>
  </si>
  <si>
    <t>Projekcija plana za 2019.</t>
  </si>
  <si>
    <t>2018.</t>
  </si>
  <si>
    <t>2019.</t>
  </si>
  <si>
    <t>PRIJEDLOG FINANCIJSKOG PLANA PREDŠKOLSKE USTANOVE DJEČJI VRTIĆI I JASLICE "RADOST" ZA 2017. I  PROJEKCIJA PLANA ZA  2018. I 2019. GODINU</t>
  </si>
  <si>
    <t>Projekcija plana 
za 2019.</t>
  </si>
  <si>
    <t>Financijski plan 
za 2017.</t>
  </si>
  <si>
    <t>Projekt - Opremanje predškolske ustanove</t>
  </si>
  <si>
    <t>Pomoći izvanpror. korisnika - HZZ</t>
  </si>
  <si>
    <t>FINANCIJSKI PLAN PREDŠKOLSKE USTANOVE DJEČJI VRTIĆI I JASLICE "RADOST" ZA 2017. I  PROJEKCIJA PLANA ZA  2018. I 2019.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</si>
</sst>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8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MS Sans Serif"/>
      <family val="0"/>
    </font>
    <font>
      <sz val="9"/>
      <name val="Arial"/>
      <family val="2"/>
    </font>
    <font>
      <b/>
      <sz val="7"/>
      <name val="Arial"/>
      <family val="2"/>
    </font>
    <font>
      <b/>
      <sz val="10"/>
      <name val="MS Sans Serif"/>
      <family val="0"/>
    </font>
    <font>
      <b/>
      <i/>
      <sz val="11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9"/>
      <color indexed="10"/>
      <name val="Arial"/>
      <family val="2"/>
    </font>
    <font>
      <sz val="11"/>
      <color indexed="12"/>
      <name val="Calibri"/>
      <family val="2"/>
    </font>
    <font>
      <sz val="10"/>
      <color indexed="12"/>
      <name val="MS Sans Serif"/>
      <family val="0"/>
    </font>
    <font>
      <b/>
      <sz val="10"/>
      <color indexed="12"/>
      <name val="MS Sans Serif"/>
      <family val="0"/>
    </font>
    <font>
      <sz val="10"/>
      <color indexed="10"/>
      <name val="MS Sans Serif"/>
      <family val="0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11"/>
      <color indexed="12"/>
      <name val="Calibri"/>
      <family val="2"/>
    </font>
    <font>
      <sz val="8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rgb="FFFF0000"/>
      <name val="Arial"/>
      <family val="2"/>
    </font>
    <font>
      <sz val="11"/>
      <color rgb="FF0000CC"/>
      <name val="Calibri"/>
      <family val="2"/>
    </font>
    <font>
      <sz val="10"/>
      <color rgb="FF0000CC"/>
      <name val="MS Sans Serif"/>
      <family val="0"/>
    </font>
    <font>
      <b/>
      <sz val="10"/>
      <color rgb="FF0000CC"/>
      <name val="MS Sans Serif"/>
      <family val="0"/>
    </font>
    <font>
      <sz val="10"/>
      <color rgb="FFFF0000"/>
      <name val="MS Sans Serif"/>
      <family val="0"/>
    </font>
    <font>
      <b/>
      <sz val="9"/>
      <color rgb="FF0000FF"/>
      <name val="Arial"/>
      <family val="2"/>
    </font>
    <font>
      <sz val="10"/>
      <color rgb="FF0000FF"/>
      <name val="MS Sans Serif"/>
      <family val="0"/>
    </font>
    <font>
      <sz val="9"/>
      <color rgb="FF0000FF"/>
      <name val="Arial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sz val="8"/>
      <color rgb="FF0000FF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9" fillId="44" borderId="7" applyNumberFormat="0" applyAlignment="0" applyProtection="0"/>
    <xf numFmtId="0" fontId="60" fillId="44" borderId="8" applyNumberFormat="0" applyAlignment="0" applyProtection="0"/>
    <xf numFmtId="0" fontId="15" fillId="0" borderId="9" applyNumberFormat="0" applyFill="0" applyAlignment="0" applyProtection="0"/>
    <xf numFmtId="0" fontId="61" fillId="4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6" fillId="46" borderId="0" applyNumberFormat="0" applyBorder="0" applyAlignment="0" applyProtection="0"/>
    <xf numFmtId="0" fontId="0" fillId="4" borderId="13" applyNumberFormat="0" applyFont="0" applyAlignment="0" applyProtection="0"/>
    <xf numFmtId="0" fontId="0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8" fillId="47" borderId="1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1" fillId="0" borderId="18" applyNumberFormat="0" applyFill="0" applyAlignment="0" applyProtection="0"/>
    <xf numFmtId="0" fontId="72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2">
    <xf numFmtId="0" fontId="0" fillId="0" borderId="0" xfId="0" applyNumberFormat="1" applyFill="1" applyBorder="1" applyAlignment="1" applyProtection="1">
      <alignment/>
      <protection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6" fillId="0" borderId="23" xfId="0" applyFont="1" applyBorder="1" applyAlignment="1" quotePrefix="1">
      <alignment horizontal="left" wrapText="1"/>
    </xf>
    <xf numFmtId="0" fontId="26" fillId="0" borderId="24" xfId="0" applyFont="1" applyBorder="1" applyAlignment="1" quotePrefix="1">
      <alignment horizontal="left" wrapText="1"/>
    </xf>
    <xf numFmtId="0" fontId="26" fillId="0" borderId="24" xfId="0" applyFont="1" applyBorder="1" applyAlignment="1" quotePrefix="1">
      <alignment horizontal="center" wrapText="1"/>
    </xf>
    <xf numFmtId="0" fontId="26" fillId="0" borderId="24" xfId="0" applyNumberFormat="1" applyFont="1" applyFill="1" applyBorder="1" applyAlignment="1" applyProtection="1" quotePrefix="1">
      <alignment horizontal="left"/>
      <protection/>
    </xf>
    <xf numFmtId="0" fontId="24" fillId="0" borderId="25" xfId="0" applyNumberFormat="1" applyFont="1" applyFill="1" applyBorder="1" applyAlignment="1" applyProtection="1">
      <alignment horizontal="center" wrapText="1"/>
      <protection/>
    </xf>
    <xf numFmtId="0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26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26" fillId="0" borderId="25" xfId="0" applyNumberFormat="1" applyFont="1" applyBorder="1" applyAlignment="1">
      <alignment horizontal="right"/>
    </xf>
    <xf numFmtId="3" fontId="26" fillId="0" borderId="25" xfId="0" applyNumberFormat="1" applyFont="1" applyFill="1" applyBorder="1" applyAlignment="1" applyProtection="1">
      <alignment horizontal="right" wrapText="1"/>
      <protection/>
    </xf>
    <xf numFmtId="0" fontId="28" fillId="0" borderId="24" xfId="0" applyNumberFormat="1" applyFont="1" applyFill="1" applyBorder="1" applyAlignment="1" applyProtection="1">
      <alignment wrapText="1"/>
      <protection/>
    </xf>
    <xf numFmtId="3" fontId="26" fillId="0" borderId="23" xfId="0" applyNumberFormat="1" applyFont="1" applyBorder="1" applyAlignment="1">
      <alignment horizontal="right"/>
    </xf>
    <xf numFmtId="0" fontId="26" fillId="0" borderId="24" xfId="0" applyNumberFormat="1" applyFont="1" applyFill="1" applyBorder="1" applyAlignment="1" applyProtection="1">
      <alignment wrapText="1"/>
      <protection/>
    </xf>
    <xf numFmtId="0" fontId="28" fillId="0" borderId="24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9" borderId="27" xfId="0" applyNumberFormat="1" applyFont="1" applyFill="1" applyBorder="1" applyAlignment="1">
      <alignment horizontal="left" wrapText="1"/>
    </xf>
    <xf numFmtId="1" fontId="22" fillId="0" borderId="27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left"/>
    </xf>
    <xf numFmtId="1" fontId="21" fillId="0" borderId="28" xfId="0" applyNumberFormat="1" applyFont="1" applyBorder="1" applyAlignment="1">
      <alignment horizontal="left" vertical="center" wrapText="1"/>
    </xf>
    <xf numFmtId="3" fontId="21" fillId="0" borderId="20" xfId="0" applyNumberFormat="1" applyFont="1" applyBorder="1" applyAlignment="1">
      <alignment vertical="center"/>
    </xf>
    <xf numFmtId="1" fontId="21" fillId="0" borderId="29" xfId="0" applyNumberFormat="1" applyFont="1" applyBorder="1" applyAlignment="1">
      <alignment horizontal="left" vertical="center" wrapText="1"/>
    </xf>
    <xf numFmtId="3" fontId="21" fillId="0" borderId="30" xfId="0" applyNumberFormat="1" applyFont="1" applyBorder="1" applyAlignment="1">
      <alignment vertical="center"/>
    </xf>
    <xf numFmtId="3" fontId="21" fillId="0" borderId="31" xfId="0" applyNumberFormat="1" applyFont="1" applyBorder="1" applyAlignment="1">
      <alignment vertical="center"/>
    </xf>
    <xf numFmtId="3" fontId="21" fillId="0" borderId="26" xfId="0" applyNumberFormat="1" applyFont="1" applyBorder="1" applyAlignment="1">
      <alignment vertical="center"/>
    </xf>
    <xf numFmtId="3" fontId="21" fillId="0" borderId="32" xfId="0" applyNumberFormat="1" applyFont="1" applyBorder="1" applyAlignment="1">
      <alignment vertical="center"/>
    </xf>
    <xf numFmtId="3" fontId="26" fillId="0" borderId="25" xfId="0" applyNumberFormat="1" applyFont="1" applyFill="1" applyBorder="1" applyAlignment="1" applyProtection="1">
      <alignment vertical="center" wrapText="1"/>
      <protection/>
    </xf>
    <xf numFmtId="3" fontId="26" fillId="0" borderId="25" xfId="0" applyNumberFormat="1" applyFont="1" applyBorder="1" applyAlignment="1">
      <alignment horizontal="right" vertical="center"/>
    </xf>
    <xf numFmtId="3" fontId="26" fillId="0" borderId="25" xfId="0" applyNumberFormat="1" applyFont="1" applyFill="1" applyBorder="1" applyAlignment="1" applyProtection="1">
      <alignment horizontal="right" vertical="center" wrapText="1"/>
      <protection/>
    </xf>
    <xf numFmtId="0" fontId="31" fillId="0" borderId="25" xfId="88" applyNumberFormat="1" applyFont="1" applyFill="1" applyBorder="1" applyAlignment="1" applyProtection="1">
      <alignment horizontal="center" vertical="center"/>
      <protection/>
    </xf>
    <xf numFmtId="0" fontId="31" fillId="0" borderId="25" xfId="88" applyNumberFormat="1" applyFont="1" applyFill="1" applyBorder="1" applyAlignment="1" applyProtection="1">
      <alignment vertical="center" wrapText="1"/>
      <protection/>
    </xf>
    <xf numFmtId="3" fontId="31" fillId="0" borderId="25" xfId="88" applyNumberFormat="1" applyFont="1" applyFill="1" applyBorder="1" applyAlignment="1" applyProtection="1">
      <alignment vertical="center"/>
      <protection/>
    </xf>
    <xf numFmtId="0" fontId="45" fillId="0" borderId="0" xfId="0" applyFont="1" applyFill="1" applyAlignment="1">
      <alignment vertical="center"/>
    </xf>
    <xf numFmtId="0" fontId="31" fillId="0" borderId="25" xfId="88" applyNumberFormat="1" applyFont="1" applyFill="1" applyBorder="1" applyAlignment="1" applyProtection="1">
      <alignment horizontal="left" vertical="center"/>
      <protection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1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1" fontId="22" fillId="49" borderId="28" xfId="0" applyNumberFormat="1" applyFont="1" applyFill="1" applyBorder="1" applyAlignment="1">
      <alignment horizontal="right" vertical="center" wrapText="1"/>
    </xf>
    <xf numFmtId="1" fontId="21" fillId="0" borderId="29" xfId="0" applyNumberFormat="1" applyFont="1" applyBorder="1" applyAlignment="1">
      <alignment vertical="center" wrapText="1"/>
    </xf>
    <xf numFmtId="1" fontId="21" fillId="0" borderId="36" xfId="0" applyNumberFormat="1" applyFont="1" applyBorder="1" applyAlignment="1">
      <alignment vertical="center" wrapText="1"/>
    </xf>
    <xf numFmtId="3" fontId="21" fillId="0" borderId="37" xfId="0" applyNumberFormat="1" applyFont="1" applyBorder="1" applyAlignment="1">
      <alignment vertical="center"/>
    </xf>
    <xf numFmtId="3" fontId="21" fillId="0" borderId="38" xfId="0" applyNumberFormat="1" applyFont="1" applyBorder="1" applyAlignment="1">
      <alignment vertical="center"/>
    </xf>
    <xf numFmtId="3" fontId="21" fillId="0" borderId="39" xfId="0" applyNumberFormat="1" applyFont="1" applyBorder="1" applyAlignment="1">
      <alignment vertical="center"/>
    </xf>
    <xf numFmtId="3" fontId="21" fillId="0" borderId="40" xfId="0" applyNumberFormat="1" applyFont="1" applyBorder="1" applyAlignment="1">
      <alignment vertical="center"/>
    </xf>
    <xf numFmtId="1" fontId="22" fillId="0" borderId="41" xfId="0" applyNumberFormat="1" applyFont="1" applyBorder="1" applyAlignment="1">
      <alignment vertical="center" wrapText="1"/>
    </xf>
    <xf numFmtId="3" fontId="21" fillId="0" borderId="42" xfId="0" applyNumberFormat="1" applyFont="1" applyBorder="1" applyAlignment="1">
      <alignment vertical="center"/>
    </xf>
    <xf numFmtId="3" fontId="21" fillId="0" borderId="41" xfId="0" applyNumberFormat="1" applyFont="1" applyBorder="1" applyAlignment="1">
      <alignment vertical="center"/>
    </xf>
    <xf numFmtId="3" fontId="21" fillId="0" borderId="43" xfId="0" applyNumberFormat="1" applyFont="1" applyBorder="1" applyAlignment="1">
      <alignment vertical="center"/>
    </xf>
    <xf numFmtId="1" fontId="22" fillId="0" borderId="0" xfId="0" applyNumberFormat="1" applyFont="1" applyBorder="1" applyAlignment="1">
      <alignment vertical="center" wrapText="1"/>
    </xf>
    <xf numFmtId="3" fontId="22" fillId="0" borderId="0" xfId="0" applyNumberFormat="1" applyFont="1" applyBorder="1" applyAlignment="1">
      <alignment horizontal="center" vertical="center"/>
    </xf>
    <xf numFmtId="1" fontId="22" fillId="0" borderId="28" xfId="0" applyNumberFormat="1" applyFont="1" applyFill="1" applyBorder="1" applyAlignment="1">
      <alignment horizontal="right" vertical="center" wrapText="1"/>
    </xf>
    <xf numFmtId="3" fontId="21" fillId="0" borderId="33" xfId="0" applyNumberFormat="1" applyFont="1" applyBorder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25" xfId="88" applyNumberFormat="1" applyFont="1" applyFill="1" applyBorder="1" applyAlignment="1" applyProtection="1">
      <alignment horizontal="center" vertical="center"/>
      <protection/>
    </xf>
    <xf numFmtId="0" fontId="31" fillId="0" borderId="25" xfId="88" applyNumberFormat="1" applyFont="1" applyFill="1" applyBorder="1" applyAlignment="1" applyProtection="1">
      <alignment horizontal="center" vertical="center" wrapText="1"/>
      <protection/>
    </xf>
    <xf numFmtId="3" fontId="32" fillId="0" borderId="25" xfId="88" applyNumberFormat="1" applyFont="1" applyFill="1" applyBorder="1" applyAlignment="1" applyProtection="1">
      <alignment horizontal="center" vertical="center" wrapText="1"/>
      <protection/>
    </xf>
    <xf numFmtId="3" fontId="31" fillId="0" borderId="25" xfId="88" applyNumberFormat="1" applyFont="1" applyFill="1" applyBorder="1" applyAlignment="1" applyProtection="1">
      <alignment horizontal="center" vertical="center" wrapText="1"/>
      <protection/>
    </xf>
    <xf numFmtId="3" fontId="35" fillId="0" borderId="25" xfId="88" applyNumberFormat="1" applyFont="1" applyFill="1" applyBorder="1" applyAlignment="1" applyProtection="1">
      <alignment horizontal="center" vertical="center" wrapText="1"/>
      <protection/>
    </xf>
    <xf numFmtId="0" fontId="34" fillId="0" borderId="25" xfId="88" applyNumberFormat="1" applyFont="1" applyFill="1" applyBorder="1" applyAlignment="1" applyProtection="1">
      <alignment vertical="center" wrapText="1"/>
      <protection/>
    </xf>
    <xf numFmtId="3" fontId="34" fillId="0" borderId="25" xfId="88" applyNumberFormat="1" applyFont="1" applyFill="1" applyBorder="1" applyAlignment="1" applyProtection="1">
      <alignment vertical="center"/>
      <protection/>
    </xf>
    <xf numFmtId="0" fontId="33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22" fillId="0" borderId="0" xfId="88" applyNumberFormat="1" applyFont="1" applyFill="1" applyBorder="1" applyAlignment="1" applyProtection="1">
      <alignment horizontal="center" vertical="center"/>
      <protection/>
    </xf>
    <xf numFmtId="0" fontId="21" fillId="0" borderId="0" xfId="88" applyNumberFormat="1" applyFont="1" applyFill="1" applyBorder="1" applyAlignment="1" applyProtection="1">
      <alignment vertical="center" wrapText="1"/>
      <protection/>
    </xf>
    <xf numFmtId="3" fontId="21" fillId="0" borderId="0" xfId="88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vertical="center"/>
    </xf>
    <xf numFmtId="3" fontId="22" fillId="12" borderId="25" xfId="88" applyNumberFormat="1" applyFont="1" applyFill="1" applyBorder="1" applyAlignment="1" applyProtection="1">
      <alignment vertical="center"/>
      <protection/>
    </xf>
    <xf numFmtId="0" fontId="73" fillId="0" borderId="25" xfId="88" applyNumberFormat="1" applyFont="1" applyFill="1" applyBorder="1" applyAlignment="1" applyProtection="1">
      <alignment vertical="center" wrapText="1"/>
      <protection/>
    </xf>
    <xf numFmtId="3" fontId="73" fillId="0" borderId="25" xfId="88" applyNumberFormat="1" applyFont="1" applyFill="1" applyBorder="1" applyAlignment="1" applyProtection="1">
      <alignment vertical="center"/>
      <protection/>
    </xf>
    <xf numFmtId="0" fontId="73" fillId="0" borderId="25" xfId="88" applyNumberFormat="1" applyFont="1" applyFill="1" applyBorder="1" applyAlignment="1" applyProtection="1">
      <alignment horizontal="left" vertical="center"/>
      <protection/>
    </xf>
    <xf numFmtId="0" fontId="70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77" fillId="0" borderId="0" xfId="0" applyFont="1" applyFill="1" applyAlignment="1">
      <alignment vertical="center"/>
    </xf>
    <xf numFmtId="0" fontId="78" fillId="0" borderId="25" xfId="88" applyNumberFormat="1" applyFont="1" applyFill="1" applyBorder="1" applyAlignment="1" applyProtection="1">
      <alignment horizontal="center" vertical="center"/>
      <protection/>
    </xf>
    <xf numFmtId="0" fontId="79" fillId="0" borderId="0" xfId="0" applyFont="1" applyFill="1" applyAlignment="1">
      <alignment vertical="center"/>
    </xf>
    <xf numFmtId="0" fontId="80" fillId="0" borderId="25" xfId="88" applyNumberFormat="1" applyFont="1" applyFill="1" applyBorder="1" applyAlignment="1" applyProtection="1">
      <alignment vertical="center" wrapText="1"/>
      <protection/>
    </xf>
    <xf numFmtId="3" fontId="80" fillId="0" borderId="25" xfId="88" applyNumberFormat="1" applyFont="1" applyFill="1" applyBorder="1" applyAlignment="1" applyProtection="1">
      <alignment vertical="center"/>
      <protection/>
    </xf>
    <xf numFmtId="3" fontId="70" fillId="0" borderId="0" xfId="0" applyNumberFormat="1" applyFont="1" applyFill="1" applyAlignment="1">
      <alignment vertical="center"/>
    </xf>
    <xf numFmtId="0" fontId="78" fillId="0" borderId="25" xfId="88" applyNumberFormat="1" applyFont="1" applyFill="1" applyBorder="1" applyAlignment="1" applyProtection="1">
      <alignment vertical="center" wrapText="1"/>
      <protection/>
    </xf>
    <xf numFmtId="3" fontId="78" fillId="0" borderId="25" xfId="88" applyNumberFormat="1" applyFont="1" applyFill="1" applyBorder="1" applyAlignment="1" applyProtection="1">
      <alignment vertical="center"/>
      <protection/>
    </xf>
    <xf numFmtId="3" fontId="81" fillId="0" borderId="0" xfId="0" applyNumberFormat="1" applyFont="1" applyFill="1" applyAlignment="1">
      <alignment vertical="center"/>
    </xf>
    <xf numFmtId="0" fontId="82" fillId="0" borderId="0" xfId="0" applyFont="1" applyFill="1" applyAlignment="1">
      <alignment vertical="center"/>
    </xf>
    <xf numFmtId="0" fontId="26" fillId="0" borderId="23" xfId="0" applyFont="1" applyBorder="1" applyAlignment="1" quotePrefix="1">
      <alignment horizontal="left"/>
    </xf>
    <xf numFmtId="0" fontId="80" fillId="0" borderId="25" xfId="88" applyNumberFormat="1" applyFont="1" applyFill="1" applyBorder="1" applyAlignment="1" applyProtection="1">
      <alignment horizontal="center" vertical="center"/>
      <protection/>
    </xf>
    <xf numFmtId="0" fontId="83" fillId="0" borderId="0" xfId="0" applyFont="1" applyFill="1" applyAlignment="1">
      <alignment vertical="center"/>
    </xf>
    <xf numFmtId="0" fontId="81" fillId="0" borderId="0" xfId="0" applyFont="1" applyFill="1" applyAlignment="1">
      <alignment vertical="center"/>
    </xf>
    <xf numFmtId="3" fontId="22" fillId="9" borderId="25" xfId="88" applyNumberFormat="1" applyFont="1" applyFill="1" applyBorder="1" applyAlignment="1" applyProtection="1">
      <alignment vertical="center"/>
      <protection/>
    </xf>
    <xf numFmtId="0" fontId="29" fillId="0" borderId="23" xfId="0" applyNumberFormat="1" applyFont="1" applyFill="1" applyBorder="1" applyAlignment="1" applyProtection="1" quotePrefix="1">
      <alignment horizontal="left" wrapText="1"/>
      <protection/>
    </xf>
    <xf numFmtId="0" fontId="30" fillId="0" borderId="24" xfId="0" applyNumberFormat="1" applyFont="1" applyFill="1" applyBorder="1" applyAlignment="1" applyProtection="1">
      <alignment wrapText="1"/>
      <protection/>
    </xf>
    <xf numFmtId="0" fontId="29" fillId="0" borderId="23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9" fillId="0" borderId="2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NumberFormat="1" applyFont="1" applyFill="1" applyBorder="1" applyAlignment="1" applyProtection="1">
      <alignment horizontal="left" wrapText="1"/>
      <protection/>
    </xf>
    <xf numFmtId="0" fontId="28" fillId="0" borderId="24" xfId="0" applyNumberFormat="1" applyFont="1" applyFill="1" applyBorder="1" applyAlignment="1" applyProtection="1">
      <alignment wrapText="1"/>
      <protection/>
    </xf>
    <xf numFmtId="0" fontId="23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9" fillId="0" borderId="42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3" fontId="22" fillId="0" borderId="42" xfId="0" applyNumberFormat="1" applyFont="1" applyBorder="1" applyAlignment="1">
      <alignment horizontal="center" vertical="center"/>
    </xf>
    <xf numFmtId="3" fontId="22" fillId="0" borderId="44" xfId="0" applyNumberFormat="1" applyFont="1" applyBorder="1" applyAlignment="1">
      <alignment horizontal="center" vertical="center"/>
    </xf>
    <xf numFmtId="3" fontId="22" fillId="0" borderId="43" xfId="0" applyNumberFormat="1" applyFont="1" applyBorder="1" applyAlignment="1">
      <alignment horizontal="center" vertical="center"/>
    </xf>
    <xf numFmtId="0" fontId="37" fillId="12" borderId="23" xfId="88" applyNumberFormat="1" applyFont="1" applyFill="1" applyBorder="1" applyAlignment="1" applyProtection="1">
      <alignment horizontal="center" vertical="center" wrapText="1"/>
      <protection/>
    </xf>
    <xf numFmtId="0" fontId="37" fillId="12" borderId="45" xfId="88" applyNumberFormat="1" applyFont="1" applyFill="1" applyBorder="1" applyAlignment="1" applyProtection="1">
      <alignment horizontal="center" vertical="center" wrapText="1"/>
      <protection/>
    </xf>
    <xf numFmtId="0" fontId="26" fillId="0" borderId="46" xfId="0" applyNumberFormat="1" applyFont="1" applyFill="1" applyBorder="1" applyAlignment="1" applyProtection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bično 2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1</xdr:col>
      <xdr:colOff>0</xdr:colOff>
      <xdr:row>15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82905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19050</xdr:rowOff>
    </xdr:from>
    <xdr:to>
      <xdr:col>0</xdr:col>
      <xdr:colOff>1057275</xdr:colOff>
      <xdr:row>15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82905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715250"/>
          <a:ext cx="10477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715250"/>
          <a:ext cx="10477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2" width="4.28125" style="5" customWidth="1"/>
    <col min="3" max="3" width="5.57421875" style="5" customWidth="1"/>
    <col min="4" max="4" width="5.28125" style="28" customWidth="1"/>
    <col min="5" max="5" width="44.7109375" style="5" customWidth="1"/>
    <col min="6" max="6" width="15.140625" style="5" bestFit="1" customWidth="1"/>
    <col min="7" max="7" width="17.28125" style="5" customWidth="1"/>
    <col min="8" max="8" width="16.7109375" style="5" customWidth="1"/>
    <col min="9" max="16384" width="11.421875" style="5" customWidth="1"/>
  </cols>
  <sheetData>
    <row r="1" spans="1:8" ht="48" customHeight="1">
      <c r="A1" s="112" t="s">
        <v>89</v>
      </c>
      <c r="B1" s="112"/>
      <c r="C1" s="112"/>
      <c r="D1" s="112"/>
      <c r="E1" s="112"/>
      <c r="F1" s="112"/>
      <c r="G1" s="112"/>
      <c r="H1" s="112"/>
    </row>
    <row r="2" spans="1:8" s="9" customFormat="1" ht="26.25" customHeight="1">
      <c r="A2" s="113" t="s">
        <v>41</v>
      </c>
      <c r="B2" s="113"/>
      <c r="C2" s="113"/>
      <c r="D2" s="113"/>
      <c r="E2" s="113"/>
      <c r="F2" s="113"/>
      <c r="G2" s="114"/>
      <c r="H2" s="114"/>
    </row>
    <row r="3" spans="1:8" ht="25.5" customHeight="1">
      <c r="A3" s="113"/>
      <c r="B3" s="113"/>
      <c r="C3" s="113"/>
      <c r="D3" s="113"/>
      <c r="E3" s="113"/>
      <c r="F3" s="113"/>
      <c r="G3" s="113"/>
      <c r="H3" s="115"/>
    </row>
    <row r="4" spans="1:5" ht="9" customHeight="1">
      <c r="A4" s="10"/>
      <c r="B4" s="11"/>
      <c r="C4" s="11"/>
      <c r="D4" s="11"/>
      <c r="E4" s="11"/>
    </row>
    <row r="5" spans="1:9" ht="27.75" customHeight="1">
      <c r="A5" s="12"/>
      <c r="B5" s="13"/>
      <c r="C5" s="13"/>
      <c r="D5" s="14"/>
      <c r="E5" s="15"/>
      <c r="F5" s="16" t="s">
        <v>91</v>
      </c>
      <c r="G5" s="17" t="s">
        <v>51</v>
      </c>
      <c r="H5" s="17" t="s">
        <v>90</v>
      </c>
      <c r="I5" s="18"/>
    </row>
    <row r="6" spans="1:9" ht="27.75" customHeight="1">
      <c r="A6" s="110" t="s">
        <v>42</v>
      </c>
      <c r="B6" s="109"/>
      <c r="C6" s="109"/>
      <c r="D6" s="109"/>
      <c r="E6" s="111"/>
      <c r="F6" s="40">
        <f>SUM(F7:F8)</f>
        <v>13497683</v>
      </c>
      <c r="G6" s="40">
        <f>SUM(G7:G8)</f>
        <v>13373308</v>
      </c>
      <c r="H6" s="40">
        <f>SUM(H7:H8)</f>
        <v>13373308</v>
      </c>
      <c r="I6" s="31"/>
    </row>
    <row r="7" spans="1:8" ht="22.5" customHeight="1">
      <c r="A7" s="110" t="s">
        <v>0</v>
      </c>
      <c r="B7" s="109"/>
      <c r="C7" s="109"/>
      <c r="D7" s="109"/>
      <c r="E7" s="111"/>
      <c r="F7" s="41">
        <v>13497683</v>
      </c>
      <c r="G7" s="41">
        <v>13373308</v>
      </c>
      <c r="H7" s="41">
        <v>13373308</v>
      </c>
    </row>
    <row r="8" spans="1:8" ht="22.5" customHeight="1">
      <c r="A8" s="116" t="s">
        <v>46</v>
      </c>
      <c r="B8" s="111"/>
      <c r="C8" s="111"/>
      <c r="D8" s="111"/>
      <c r="E8" s="111"/>
      <c r="F8" s="41"/>
      <c r="G8" s="41"/>
      <c r="H8" s="41"/>
    </row>
    <row r="9" spans="1:8" ht="22.5" customHeight="1">
      <c r="A9" s="32" t="s">
        <v>43</v>
      </c>
      <c r="B9" s="19"/>
      <c r="C9" s="19"/>
      <c r="D9" s="19"/>
      <c r="E9" s="19"/>
      <c r="F9" s="40">
        <f>SUM(F10:F11)</f>
        <v>13497683</v>
      </c>
      <c r="G9" s="40">
        <f>SUM(G10:G11)</f>
        <v>13373308</v>
      </c>
      <c r="H9" s="40">
        <f>SUM(H10:H11)</f>
        <v>13373308</v>
      </c>
    </row>
    <row r="10" spans="1:8" ht="22.5" customHeight="1">
      <c r="A10" s="108" t="s">
        <v>1</v>
      </c>
      <c r="B10" s="109"/>
      <c r="C10" s="109"/>
      <c r="D10" s="109"/>
      <c r="E10" s="117"/>
      <c r="F10" s="42">
        <v>13136479</v>
      </c>
      <c r="G10" s="42">
        <v>13270369</v>
      </c>
      <c r="H10" s="42">
        <v>13270369</v>
      </c>
    </row>
    <row r="11" spans="1:8" ht="22.5" customHeight="1">
      <c r="A11" s="116" t="s">
        <v>2</v>
      </c>
      <c r="B11" s="111"/>
      <c r="C11" s="111"/>
      <c r="D11" s="111"/>
      <c r="E11" s="111"/>
      <c r="F11" s="42">
        <v>361204</v>
      </c>
      <c r="G11" s="42">
        <v>102939</v>
      </c>
      <c r="H11" s="42">
        <v>102939</v>
      </c>
    </row>
    <row r="12" spans="1:8" ht="22.5" customHeight="1">
      <c r="A12" s="108" t="s">
        <v>3</v>
      </c>
      <c r="B12" s="109"/>
      <c r="C12" s="109"/>
      <c r="D12" s="109"/>
      <c r="E12" s="109"/>
      <c r="F12" s="42">
        <f>+F6-F9</f>
        <v>0</v>
      </c>
      <c r="G12" s="42">
        <f>+G6-G9</f>
        <v>0</v>
      </c>
      <c r="H12" s="42">
        <f>+H6-H9</f>
        <v>0</v>
      </c>
    </row>
    <row r="13" spans="1:8" ht="25.5" customHeight="1">
      <c r="A13" s="113"/>
      <c r="B13" s="118"/>
      <c r="C13" s="118"/>
      <c r="D13" s="118"/>
      <c r="E13" s="118"/>
      <c r="F13" s="115"/>
      <c r="G13" s="115"/>
      <c r="H13" s="115"/>
    </row>
    <row r="14" spans="1:8" ht="27.75" customHeight="1">
      <c r="A14" s="12"/>
      <c r="B14" s="13"/>
      <c r="C14" s="13"/>
      <c r="D14" s="14"/>
      <c r="E14" s="15"/>
      <c r="F14" s="16" t="s">
        <v>91</v>
      </c>
      <c r="G14" s="17" t="s">
        <v>51</v>
      </c>
      <c r="H14" s="17" t="s">
        <v>90</v>
      </c>
    </row>
    <row r="15" spans="1:8" ht="22.5" customHeight="1">
      <c r="A15" s="119" t="s">
        <v>4</v>
      </c>
      <c r="B15" s="120"/>
      <c r="C15" s="120"/>
      <c r="D15" s="120"/>
      <c r="E15" s="121"/>
      <c r="F15" s="23">
        <v>0</v>
      </c>
      <c r="G15" s="23">
        <v>0</v>
      </c>
      <c r="H15" s="21">
        <v>0</v>
      </c>
    </row>
    <row r="16" spans="1:8" s="7" customFormat="1" ht="25.5" customHeight="1">
      <c r="A16" s="122"/>
      <c r="B16" s="118"/>
      <c r="C16" s="118"/>
      <c r="D16" s="118"/>
      <c r="E16" s="118"/>
      <c r="F16" s="115"/>
      <c r="G16" s="115"/>
      <c r="H16" s="115"/>
    </row>
    <row r="17" spans="1:8" s="7" customFormat="1" ht="27.75" customHeight="1">
      <c r="A17" s="12"/>
      <c r="B17" s="13"/>
      <c r="C17" s="13"/>
      <c r="D17" s="14"/>
      <c r="E17" s="15"/>
      <c r="F17" s="16" t="s">
        <v>91</v>
      </c>
      <c r="G17" s="17" t="s">
        <v>51</v>
      </c>
      <c r="H17" s="17" t="s">
        <v>90</v>
      </c>
    </row>
    <row r="18" spans="1:8" s="7" customFormat="1" ht="22.5" customHeight="1">
      <c r="A18" s="110" t="s">
        <v>5</v>
      </c>
      <c r="B18" s="109"/>
      <c r="C18" s="109"/>
      <c r="D18" s="109"/>
      <c r="E18" s="109"/>
      <c r="F18" s="20">
        <v>0</v>
      </c>
      <c r="G18" s="20">
        <v>0</v>
      </c>
      <c r="H18" s="20">
        <v>0</v>
      </c>
    </row>
    <row r="19" spans="1:8" s="7" customFormat="1" ht="22.5" customHeight="1">
      <c r="A19" s="110" t="s">
        <v>6</v>
      </c>
      <c r="B19" s="109"/>
      <c r="C19" s="109"/>
      <c r="D19" s="109"/>
      <c r="E19" s="109"/>
      <c r="F19" s="20">
        <v>0</v>
      </c>
      <c r="G19" s="20">
        <v>0</v>
      </c>
      <c r="H19" s="20">
        <v>0</v>
      </c>
    </row>
    <row r="20" spans="1:8" s="7" customFormat="1" ht="22.5" customHeight="1">
      <c r="A20" s="108" t="s">
        <v>7</v>
      </c>
      <c r="B20" s="109"/>
      <c r="C20" s="109"/>
      <c r="D20" s="109"/>
      <c r="E20" s="109"/>
      <c r="F20" s="20">
        <v>0</v>
      </c>
      <c r="G20" s="20">
        <v>0</v>
      </c>
      <c r="H20" s="20">
        <v>0</v>
      </c>
    </row>
    <row r="21" spans="1:8" s="7" customFormat="1" ht="15" customHeight="1">
      <c r="A21" s="103"/>
      <c r="B21" s="24"/>
      <c r="C21" s="22"/>
      <c r="D21" s="25"/>
      <c r="E21" s="24"/>
      <c r="F21" s="26"/>
      <c r="G21" s="26"/>
      <c r="H21" s="26"/>
    </row>
    <row r="22" spans="1:8" s="7" customFormat="1" ht="22.5" customHeight="1">
      <c r="A22" s="108" t="s">
        <v>8</v>
      </c>
      <c r="B22" s="109"/>
      <c r="C22" s="109"/>
      <c r="D22" s="109"/>
      <c r="E22" s="109"/>
      <c r="F22" s="20">
        <f>SUM(F12,F15,F20)</f>
        <v>0</v>
      </c>
      <c r="G22" s="20">
        <f>SUM(G12,G15,G20)</f>
        <v>0</v>
      </c>
      <c r="H22" s="20">
        <f>SUM(H12,H15,H20)</f>
        <v>0</v>
      </c>
    </row>
    <row r="23" spans="1:5" s="7" customFormat="1" ht="18" customHeight="1">
      <c r="A23" s="27"/>
      <c r="B23" s="11"/>
      <c r="C23" s="11"/>
      <c r="D23" s="11"/>
      <c r="E23" s="11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/>
  <pageMargins left="0.4" right="0.1968503937007874" top="0.6299212598425197" bottom="0.4330708661417323" header="0.31496062992125984" footer="0.31496062992125984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21">
      <selection activeCell="J18" sqref="J18"/>
    </sheetView>
  </sheetViews>
  <sheetFormatPr defaultColWidth="11.421875" defaultRowHeight="12.75"/>
  <cols>
    <col min="1" max="1" width="16.00390625" style="6" customWidth="1"/>
    <col min="2" max="3" width="13.57421875" style="6" customWidth="1"/>
    <col min="4" max="4" width="13.57421875" style="8" customWidth="1"/>
    <col min="5" max="8" width="13.57421875" style="6" customWidth="1"/>
    <col min="9" max="9" width="7.8515625" style="6" customWidth="1"/>
    <col min="10" max="10" width="14.28125" style="6" customWidth="1"/>
    <col min="11" max="11" width="7.8515625" style="6" customWidth="1"/>
    <col min="12" max="16384" width="11.421875" style="6" customWidth="1"/>
  </cols>
  <sheetData>
    <row r="1" spans="1:8" ht="24" customHeight="1">
      <c r="A1" s="113" t="s">
        <v>9</v>
      </c>
      <c r="B1" s="113"/>
      <c r="C1" s="113"/>
      <c r="D1" s="113"/>
      <c r="E1" s="113"/>
      <c r="F1" s="113"/>
      <c r="G1" s="113"/>
      <c r="H1" s="113"/>
    </row>
    <row r="2" spans="1:8" s="53" customFormat="1" ht="13.5" thickBot="1">
      <c r="A2" s="52"/>
      <c r="H2" s="54" t="s">
        <v>10</v>
      </c>
    </row>
    <row r="3" spans="1:8" s="53" customFormat="1" ht="26.25" thickBot="1">
      <c r="A3" s="55" t="s">
        <v>11</v>
      </c>
      <c r="B3" s="123" t="s">
        <v>48</v>
      </c>
      <c r="C3" s="124"/>
      <c r="D3" s="124"/>
      <c r="E3" s="124"/>
      <c r="F3" s="124"/>
      <c r="G3" s="124"/>
      <c r="H3" s="125"/>
    </row>
    <row r="4" spans="1:8" s="53" customFormat="1" ht="84.75" thickBot="1">
      <c r="A4" s="29" t="s">
        <v>12</v>
      </c>
      <c r="B4" s="48" t="s">
        <v>13</v>
      </c>
      <c r="C4" s="49" t="s">
        <v>14</v>
      </c>
      <c r="D4" s="49" t="s">
        <v>15</v>
      </c>
      <c r="E4" s="49" t="s">
        <v>16</v>
      </c>
      <c r="F4" s="49" t="s">
        <v>17</v>
      </c>
      <c r="G4" s="51" t="s">
        <v>47</v>
      </c>
      <c r="H4" s="50" t="s">
        <v>18</v>
      </c>
    </row>
    <row r="5" spans="1:8" s="53" customFormat="1" ht="12.75">
      <c r="A5" s="33">
        <v>65</v>
      </c>
      <c r="B5" s="1"/>
      <c r="C5" s="34"/>
      <c r="D5" s="2">
        <v>2893354</v>
      </c>
      <c r="E5" s="2"/>
      <c r="F5" s="2"/>
      <c r="G5" s="3"/>
      <c r="H5" s="4"/>
    </row>
    <row r="6" spans="1:8" s="53" customFormat="1" ht="12.75">
      <c r="A6" s="35">
        <v>66</v>
      </c>
      <c r="B6" s="36"/>
      <c r="C6" s="37">
        <v>48250</v>
      </c>
      <c r="D6" s="37"/>
      <c r="E6" s="37"/>
      <c r="F6" s="37"/>
      <c r="G6" s="38"/>
      <c r="H6" s="39"/>
    </row>
    <row r="7" spans="1:8" s="53" customFormat="1" ht="12.75">
      <c r="A7" s="35">
        <v>67</v>
      </c>
      <c r="B7" s="36">
        <v>7882895</v>
      </c>
      <c r="C7" s="37"/>
      <c r="D7" s="37"/>
      <c r="E7" s="37"/>
      <c r="F7" s="37"/>
      <c r="G7" s="38"/>
      <c r="H7" s="39"/>
    </row>
    <row r="8" spans="1:8" s="53" customFormat="1" ht="12.75">
      <c r="A8" s="35">
        <v>63</v>
      </c>
      <c r="B8" s="36"/>
      <c r="C8" s="37"/>
      <c r="D8" s="37"/>
      <c r="E8" s="37">
        <v>2673184</v>
      </c>
      <c r="F8" s="37"/>
      <c r="G8" s="38"/>
      <c r="H8" s="39"/>
    </row>
    <row r="9" spans="1:8" s="53" customFormat="1" ht="12.75">
      <c r="A9" s="56"/>
      <c r="B9" s="36"/>
      <c r="C9" s="37"/>
      <c r="D9" s="37"/>
      <c r="E9" s="37"/>
      <c r="F9" s="37"/>
      <c r="G9" s="38"/>
      <c r="H9" s="39"/>
    </row>
    <row r="10" spans="1:8" s="53" customFormat="1" ht="13.5" thickBot="1">
      <c r="A10" s="57"/>
      <c r="B10" s="58"/>
      <c r="C10" s="59"/>
      <c r="D10" s="59"/>
      <c r="E10" s="59"/>
      <c r="F10" s="59"/>
      <c r="G10" s="60"/>
      <c r="H10" s="61"/>
    </row>
    <row r="11" spans="1:8" s="53" customFormat="1" ht="30" customHeight="1" thickBot="1">
      <c r="A11" s="62" t="s">
        <v>19</v>
      </c>
      <c r="B11" s="63">
        <f>B7</f>
        <v>7882895</v>
      </c>
      <c r="C11" s="64">
        <f>+C6</f>
        <v>48250</v>
      </c>
      <c r="D11" s="64">
        <f>D5</f>
        <v>2893354</v>
      </c>
      <c r="E11" s="64">
        <f>E8</f>
        <v>2673184</v>
      </c>
      <c r="F11" s="65">
        <f>F5</f>
        <v>0</v>
      </c>
      <c r="G11" s="64">
        <f>G8</f>
        <v>0</v>
      </c>
      <c r="H11" s="65">
        <v>0</v>
      </c>
    </row>
    <row r="12" spans="1:8" s="53" customFormat="1" ht="28.5" customHeight="1" thickBot="1">
      <c r="A12" s="62" t="s">
        <v>20</v>
      </c>
      <c r="B12" s="126">
        <f>B11+C11+D11+E11+F11+G11+H11</f>
        <v>13497683</v>
      </c>
      <c r="C12" s="127"/>
      <c r="D12" s="127"/>
      <c r="E12" s="127"/>
      <c r="F12" s="127"/>
      <c r="G12" s="127"/>
      <c r="H12" s="128"/>
    </row>
    <row r="13" spans="1:8" s="53" customFormat="1" ht="15.75" customHeight="1" thickBot="1">
      <c r="A13" s="66"/>
      <c r="B13" s="67"/>
      <c r="C13" s="67"/>
      <c r="D13" s="67"/>
      <c r="E13" s="67"/>
      <c r="F13" s="67"/>
      <c r="G13" s="67"/>
      <c r="H13" s="67"/>
    </row>
    <row r="14" spans="1:8" s="53" customFormat="1" ht="28.5" customHeight="1" thickBot="1">
      <c r="A14" s="68" t="s">
        <v>11</v>
      </c>
      <c r="B14" s="123" t="s">
        <v>87</v>
      </c>
      <c r="C14" s="124"/>
      <c r="D14" s="124"/>
      <c r="E14" s="124"/>
      <c r="F14" s="124"/>
      <c r="G14" s="124"/>
      <c r="H14" s="125"/>
    </row>
    <row r="15" spans="1:8" s="53" customFormat="1" ht="90" customHeight="1" thickBot="1">
      <c r="A15" s="30" t="s">
        <v>12</v>
      </c>
      <c r="B15" s="48" t="s">
        <v>13</v>
      </c>
      <c r="C15" s="49" t="s">
        <v>14</v>
      </c>
      <c r="D15" s="49" t="s">
        <v>15</v>
      </c>
      <c r="E15" s="49" t="s">
        <v>16</v>
      </c>
      <c r="F15" s="49" t="s">
        <v>17</v>
      </c>
      <c r="G15" s="51" t="s">
        <v>47</v>
      </c>
      <c r="H15" s="50" t="s">
        <v>18</v>
      </c>
    </row>
    <row r="16" spans="1:8" s="53" customFormat="1" ht="16.5" customHeight="1">
      <c r="A16" s="33">
        <v>65</v>
      </c>
      <c r="B16" s="1"/>
      <c r="C16" s="34"/>
      <c r="D16" s="2">
        <v>2893354</v>
      </c>
      <c r="E16" s="2"/>
      <c r="F16" s="2"/>
      <c r="G16" s="3"/>
      <c r="H16" s="4"/>
    </row>
    <row r="17" spans="1:8" s="53" customFormat="1" ht="16.5" customHeight="1">
      <c r="A17" s="35">
        <v>66</v>
      </c>
      <c r="B17" s="36"/>
      <c r="C17" s="37">
        <v>48250</v>
      </c>
      <c r="D17" s="37"/>
      <c r="E17" s="37"/>
      <c r="F17" s="37"/>
      <c r="G17" s="38"/>
      <c r="H17" s="39"/>
    </row>
    <row r="18" spans="1:8" s="53" customFormat="1" ht="16.5" customHeight="1">
      <c r="A18" s="35">
        <v>67</v>
      </c>
      <c r="B18" s="36">
        <v>7882895</v>
      </c>
      <c r="C18" s="37"/>
      <c r="D18" s="37"/>
      <c r="E18" s="37"/>
      <c r="F18" s="37"/>
      <c r="G18" s="38"/>
      <c r="H18" s="39"/>
    </row>
    <row r="19" spans="1:8" s="53" customFormat="1" ht="16.5" customHeight="1">
      <c r="A19" s="35">
        <v>63</v>
      </c>
      <c r="B19" s="36"/>
      <c r="C19" s="37"/>
      <c r="D19" s="37"/>
      <c r="E19" s="37">
        <v>2548809</v>
      </c>
      <c r="F19" s="37"/>
      <c r="G19" s="38"/>
      <c r="H19" s="39"/>
    </row>
    <row r="20" spans="1:8" s="53" customFormat="1" ht="16.5" customHeight="1">
      <c r="A20" s="56"/>
      <c r="B20" s="36"/>
      <c r="C20" s="37"/>
      <c r="D20" s="37"/>
      <c r="E20" s="37"/>
      <c r="F20" s="37"/>
      <c r="G20" s="38"/>
      <c r="H20" s="39"/>
    </row>
    <row r="21" spans="1:8" s="53" customFormat="1" ht="16.5" customHeight="1" thickBot="1">
      <c r="A21" s="57"/>
      <c r="B21" s="58"/>
      <c r="C21" s="59"/>
      <c r="D21" s="59"/>
      <c r="E21" s="59"/>
      <c r="F21" s="59"/>
      <c r="G21" s="60"/>
      <c r="H21" s="61"/>
    </row>
    <row r="22" spans="1:8" s="53" customFormat="1" ht="30" customHeight="1" thickBot="1">
      <c r="A22" s="62" t="s">
        <v>19</v>
      </c>
      <c r="B22" s="63">
        <f>B18</f>
        <v>7882895</v>
      </c>
      <c r="C22" s="64">
        <f>+C17</f>
        <v>48250</v>
      </c>
      <c r="D22" s="64">
        <f>D16</f>
        <v>2893354</v>
      </c>
      <c r="E22" s="64">
        <f>E19</f>
        <v>2548809</v>
      </c>
      <c r="F22" s="65">
        <f>F16</f>
        <v>0</v>
      </c>
      <c r="G22" s="64">
        <f>G19</f>
        <v>0</v>
      </c>
      <c r="H22" s="65">
        <v>0</v>
      </c>
    </row>
    <row r="23" spans="1:8" s="53" customFormat="1" ht="30" customHeight="1" thickBot="1">
      <c r="A23" s="62" t="s">
        <v>49</v>
      </c>
      <c r="B23" s="126">
        <f>B22+C22+D22+E22+F22+G22+H22</f>
        <v>13373308</v>
      </c>
      <c r="C23" s="127"/>
      <c r="D23" s="127"/>
      <c r="E23" s="127"/>
      <c r="F23" s="127"/>
      <c r="G23" s="127"/>
      <c r="H23" s="128"/>
    </row>
    <row r="24" spans="1:8" s="53" customFormat="1" ht="28.5" customHeight="1" thickBot="1">
      <c r="A24" s="66"/>
      <c r="B24" s="67"/>
      <c r="C24" s="67"/>
      <c r="D24" s="67"/>
      <c r="E24" s="67"/>
      <c r="F24" s="67"/>
      <c r="G24" s="67"/>
      <c r="H24" s="67"/>
    </row>
    <row r="25" spans="1:8" ht="26.25" thickBot="1">
      <c r="A25" s="68" t="s">
        <v>11</v>
      </c>
      <c r="B25" s="123" t="s">
        <v>88</v>
      </c>
      <c r="C25" s="124"/>
      <c r="D25" s="124"/>
      <c r="E25" s="124"/>
      <c r="F25" s="124"/>
      <c r="G25" s="124"/>
      <c r="H25" s="125"/>
    </row>
    <row r="26" spans="1:8" ht="84.75" thickBot="1">
      <c r="A26" s="30" t="s">
        <v>12</v>
      </c>
      <c r="B26" s="48" t="s">
        <v>13</v>
      </c>
      <c r="C26" s="49" t="s">
        <v>14</v>
      </c>
      <c r="D26" s="49" t="s">
        <v>15</v>
      </c>
      <c r="E26" s="49" t="s">
        <v>16</v>
      </c>
      <c r="F26" s="49" t="s">
        <v>17</v>
      </c>
      <c r="G26" s="51" t="s">
        <v>47</v>
      </c>
      <c r="H26" s="50" t="s">
        <v>18</v>
      </c>
    </row>
    <row r="27" spans="1:8" ht="12.75">
      <c r="A27" s="33">
        <v>65</v>
      </c>
      <c r="B27" s="1"/>
      <c r="C27" s="34"/>
      <c r="D27" s="2">
        <v>2893354</v>
      </c>
      <c r="E27" s="2"/>
      <c r="F27" s="2"/>
      <c r="G27" s="3"/>
      <c r="H27" s="4"/>
    </row>
    <row r="28" spans="1:8" ht="12.75">
      <c r="A28" s="35">
        <v>66</v>
      </c>
      <c r="B28" s="36"/>
      <c r="C28" s="37">
        <v>48250</v>
      </c>
      <c r="D28" s="37"/>
      <c r="E28" s="37"/>
      <c r="F28" s="37"/>
      <c r="G28" s="38"/>
      <c r="H28" s="39"/>
    </row>
    <row r="29" spans="1:8" ht="12.75">
      <c r="A29" s="35">
        <v>67</v>
      </c>
      <c r="B29" s="36">
        <v>7882895</v>
      </c>
      <c r="C29" s="37"/>
      <c r="D29" s="37"/>
      <c r="E29" s="37"/>
      <c r="F29" s="37"/>
      <c r="G29" s="38"/>
      <c r="H29" s="39"/>
    </row>
    <row r="30" spans="1:8" ht="12.75">
      <c r="A30" s="35">
        <v>63</v>
      </c>
      <c r="B30" s="36"/>
      <c r="C30" s="37"/>
      <c r="D30" s="37"/>
      <c r="E30" s="37">
        <v>2548809</v>
      </c>
      <c r="F30" s="37"/>
      <c r="G30" s="38"/>
      <c r="H30" s="39"/>
    </row>
    <row r="31" spans="1:8" ht="12.75">
      <c r="A31" s="56"/>
      <c r="B31" s="36"/>
      <c r="C31" s="37"/>
      <c r="D31" s="37"/>
      <c r="E31" s="37"/>
      <c r="F31" s="37"/>
      <c r="G31" s="38"/>
      <c r="H31" s="39"/>
    </row>
    <row r="32" spans="1:8" ht="13.5" thickBot="1">
      <c r="A32" s="57"/>
      <c r="B32" s="58"/>
      <c r="C32" s="59"/>
      <c r="D32" s="59"/>
      <c r="E32" s="59"/>
      <c r="F32" s="59"/>
      <c r="G32" s="60"/>
      <c r="H32" s="61"/>
    </row>
    <row r="33" spans="1:8" s="53" customFormat="1" ht="30" customHeight="1" thickBot="1">
      <c r="A33" s="62" t="s">
        <v>19</v>
      </c>
      <c r="B33" s="69">
        <f>SUM(B27:B32)</f>
        <v>7882895</v>
      </c>
      <c r="C33" s="69">
        <f aca="true" t="shared" si="0" ref="C33:H33">SUM(C27:C32)</f>
        <v>48250</v>
      </c>
      <c r="D33" s="69">
        <f t="shared" si="0"/>
        <v>2893354</v>
      </c>
      <c r="E33" s="69">
        <f t="shared" si="0"/>
        <v>2548809</v>
      </c>
      <c r="F33" s="69">
        <f t="shared" si="0"/>
        <v>0</v>
      </c>
      <c r="G33" s="69">
        <f>SUM(G27:G32)</f>
        <v>0</v>
      </c>
      <c r="H33" s="64">
        <f t="shared" si="0"/>
        <v>0</v>
      </c>
    </row>
    <row r="34" spans="1:8" s="53" customFormat="1" ht="28.5" customHeight="1" thickBot="1">
      <c r="A34" s="62" t="s">
        <v>50</v>
      </c>
      <c r="B34" s="126">
        <f>B33+C33+D33+E33+F33+G33+H33</f>
        <v>13373308</v>
      </c>
      <c r="C34" s="127"/>
      <c r="D34" s="127"/>
      <c r="E34" s="127"/>
      <c r="F34" s="127"/>
      <c r="G34" s="127"/>
      <c r="H34" s="128"/>
    </row>
    <row r="35" spans="1:8" s="53" customFormat="1" ht="28.5" customHeight="1">
      <c r="A35" s="66"/>
      <c r="B35" s="67"/>
      <c r="C35" s="67"/>
      <c r="D35" s="67"/>
      <c r="E35" s="67"/>
      <c r="F35" s="67"/>
      <c r="G35" s="67"/>
      <c r="H35" s="67"/>
    </row>
  </sheetData>
  <sheetProtection/>
  <mergeCells count="7">
    <mergeCell ref="B25:H25"/>
    <mergeCell ref="B34:H34"/>
    <mergeCell ref="A1:H1"/>
    <mergeCell ref="B12:H12"/>
    <mergeCell ref="B3:H3"/>
    <mergeCell ref="B14:H14"/>
    <mergeCell ref="B23:H23"/>
  </mergeCells>
  <printOptions horizontalCentered="1"/>
  <pageMargins left="0.1968503937007874" right="0.1968503937007874" top="0.4330708661417323" bottom="0.1968503937007874" header="0.31496062992125984" footer="0.31496062992125984"/>
  <pageSetup firstPageNumber="2" useFirstPageNumber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1"/>
  <sheetViews>
    <sheetView tabSelected="1" zoomScalePageLayoutView="0" workbookViewId="0" topLeftCell="A1">
      <selection activeCell="A1" sqref="A1:N1"/>
    </sheetView>
  </sheetViews>
  <sheetFormatPr defaultColWidth="8.8515625" defaultRowHeight="12.75"/>
  <cols>
    <col min="1" max="1" width="6.140625" style="70" customWidth="1"/>
    <col min="2" max="2" width="50.140625" style="70" customWidth="1"/>
    <col min="3" max="14" width="11.28125" style="83" customWidth="1"/>
    <col min="15" max="17" width="20.140625" style="70" customWidth="1"/>
    <col min="18" max="16384" width="8.8515625" style="70" customWidth="1"/>
  </cols>
  <sheetData>
    <row r="1" spans="1:14" ht="36" customHeight="1">
      <c r="A1" s="131" t="s">
        <v>94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47.25" customHeight="1">
      <c r="A2" s="72" t="s">
        <v>21</v>
      </c>
      <c r="B2" s="72" t="s">
        <v>22</v>
      </c>
      <c r="C2" s="74" t="s">
        <v>85</v>
      </c>
      <c r="D2" s="74" t="s">
        <v>13</v>
      </c>
      <c r="E2" s="74" t="s">
        <v>14</v>
      </c>
      <c r="F2" s="73" t="s">
        <v>15</v>
      </c>
      <c r="G2" s="73" t="s">
        <v>93</v>
      </c>
      <c r="H2" s="73" t="s">
        <v>52</v>
      </c>
      <c r="I2" s="73" t="s">
        <v>53</v>
      </c>
      <c r="J2" s="73" t="s">
        <v>78</v>
      </c>
      <c r="K2" s="75" t="s">
        <v>80</v>
      </c>
      <c r="L2" s="73" t="s">
        <v>18</v>
      </c>
      <c r="M2" s="73" t="s">
        <v>76</v>
      </c>
      <c r="N2" s="73" t="s">
        <v>86</v>
      </c>
    </row>
    <row r="3" spans="1:16" ht="33" customHeight="1">
      <c r="A3" s="129" t="s">
        <v>54</v>
      </c>
      <c r="B3" s="130"/>
      <c r="C3" s="85">
        <f aca="true" t="shared" si="0" ref="C3:N3">SUM(C4+C55+C84+C122+C160+C198+C236)</f>
        <v>13497683.456</v>
      </c>
      <c r="D3" s="85">
        <f t="shared" si="0"/>
        <v>7882895</v>
      </c>
      <c r="E3" s="85">
        <f t="shared" si="0"/>
        <v>48250</v>
      </c>
      <c r="F3" s="85">
        <f t="shared" si="0"/>
        <v>2893354</v>
      </c>
      <c r="G3" s="107">
        <f t="shared" si="0"/>
        <v>118113</v>
      </c>
      <c r="H3" s="107">
        <f t="shared" si="0"/>
        <v>53760</v>
      </c>
      <c r="I3" s="107">
        <f t="shared" si="0"/>
        <v>2376936.4560000002</v>
      </c>
      <c r="J3" s="107">
        <f t="shared" si="0"/>
        <v>124375</v>
      </c>
      <c r="K3" s="85">
        <f t="shared" si="0"/>
        <v>0</v>
      </c>
      <c r="L3" s="85">
        <f t="shared" si="0"/>
        <v>0</v>
      </c>
      <c r="M3" s="85">
        <f t="shared" si="0"/>
        <v>13373308.456</v>
      </c>
      <c r="N3" s="85">
        <f t="shared" si="0"/>
        <v>13373308.456</v>
      </c>
      <c r="P3" s="83"/>
    </row>
    <row r="4" spans="1:16" s="106" customFormat="1" ht="14.25" customHeight="1">
      <c r="A4" s="94"/>
      <c r="B4" s="99" t="s">
        <v>55</v>
      </c>
      <c r="C4" s="100">
        <f aca="true" t="shared" si="1" ref="C4:N4">SUM(C6+C45+C19+C33+C51)</f>
        <v>6941341</v>
      </c>
      <c r="D4" s="100">
        <f t="shared" si="1"/>
        <v>5138003</v>
      </c>
      <c r="E4" s="100">
        <f t="shared" si="1"/>
        <v>37270</v>
      </c>
      <c r="F4" s="100">
        <f t="shared" si="1"/>
        <v>1480700</v>
      </c>
      <c r="G4" s="100">
        <f t="shared" si="1"/>
        <v>118113</v>
      </c>
      <c r="H4" s="100">
        <f t="shared" si="1"/>
        <v>42880</v>
      </c>
      <c r="I4" s="100">
        <f t="shared" si="1"/>
        <v>0</v>
      </c>
      <c r="J4" s="100">
        <f t="shared" si="1"/>
        <v>124375</v>
      </c>
      <c r="K4" s="100">
        <f t="shared" si="1"/>
        <v>0</v>
      </c>
      <c r="L4" s="100">
        <f t="shared" si="1"/>
        <v>0</v>
      </c>
      <c r="M4" s="100">
        <f t="shared" si="1"/>
        <v>6816966</v>
      </c>
      <c r="N4" s="100">
        <f t="shared" si="1"/>
        <v>6816966</v>
      </c>
      <c r="P4" s="101"/>
    </row>
    <row r="5" spans="1:15" s="89" customFormat="1" ht="14.25" customHeight="1">
      <c r="A5" s="88" t="s">
        <v>44</v>
      </c>
      <c r="B5" s="86" t="s">
        <v>56</v>
      </c>
      <c r="C5" s="87">
        <f>SUM(C6)</f>
        <v>6361886</v>
      </c>
      <c r="D5" s="87">
        <f aca="true" t="shared" si="2" ref="D5:N5">SUM(D6)</f>
        <v>4985961</v>
      </c>
      <c r="E5" s="87">
        <f t="shared" si="2"/>
        <v>37270</v>
      </c>
      <c r="F5" s="87">
        <f t="shared" si="2"/>
        <v>1338655</v>
      </c>
      <c r="G5" s="87">
        <f t="shared" si="2"/>
        <v>0</v>
      </c>
      <c r="H5" s="87">
        <f t="shared" si="2"/>
        <v>0</v>
      </c>
      <c r="I5" s="87">
        <f t="shared" si="2"/>
        <v>0</v>
      </c>
      <c r="J5" s="87">
        <f t="shared" si="2"/>
        <v>0</v>
      </c>
      <c r="K5" s="87">
        <f t="shared" si="2"/>
        <v>0</v>
      </c>
      <c r="L5" s="87">
        <f t="shared" si="2"/>
        <v>0</v>
      </c>
      <c r="M5" s="87">
        <f t="shared" si="2"/>
        <v>6361886</v>
      </c>
      <c r="N5" s="87">
        <f t="shared" si="2"/>
        <v>6361886</v>
      </c>
      <c r="O5" s="98"/>
    </row>
    <row r="6" spans="1:15" s="46" customFormat="1" ht="14.25" customHeight="1">
      <c r="A6" s="43">
        <v>3</v>
      </c>
      <c r="B6" s="44" t="s">
        <v>57</v>
      </c>
      <c r="C6" s="45">
        <f>SUM(C16+C11+C7)</f>
        <v>6361886</v>
      </c>
      <c r="D6" s="45">
        <f aca="true" t="shared" si="3" ref="D6:N6">SUM(D16+D11+D7)</f>
        <v>4985961</v>
      </c>
      <c r="E6" s="45">
        <f t="shared" si="3"/>
        <v>37270</v>
      </c>
      <c r="F6" s="45">
        <f t="shared" si="3"/>
        <v>1338655</v>
      </c>
      <c r="G6" s="45">
        <f t="shared" si="3"/>
        <v>0</v>
      </c>
      <c r="H6" s="45">
        <f t="shared" si="3"/>
        <v>0</v>
      </c>
      <c r="I6" s="45">
        <f t="shared" si="3"/>
        <v>0</v>
      </c>
      <c r="J6" s="45">
        <f t="shared" si="3"/>
        <v>0</v>
      </c>
      <c r="K6" s="45">
        <f t="shared" si="3"/>
        <v>0</v>
      </c>
      <c r="L6" s="45">
        <f t="shared" si="3"/>
        <v>0</v>
      </c>
      <c r="M6" s="45">
        <f t="shared" si="3"/>
        <v>6361886</v>
      </c>
      <c r="N6" s="45">
        <f t="shared" si="3"/>
        <v>6361886</v>
      </c>
      <c r="O6" s="98"/>
    </row>
    <row r="7" spans="1:15" ht="14.25" customHeight="1">
      <c r="A7" s="43">
        <v>31</v>
      </c>
      <c r="B7" s="44" t="s">
        <v>24</v>
      </c>
      <c r="C7" s="45">
        <f>SUM(C8:C10)</f>
        <v>4693352</v>
      </c>
      <c r="D7" s="45">
        <f aca="true" t="shared" si="4" ref="D7:L7">SUM(D8:D10)</f>
        <v>4693352</v>
      </c>
      <c r="E7" s="45">
        <f t="shared" si="4"/>
        <v>0</v>
      </c>
      <c r="F7" s="45">
        <f t="shared" si="4"/>
        <v>0</v>
      </c>
      <c r="G7" s="45">
        <f t="shared" si="4"/>
        <v>0</v>
      </c>
      <c r="H7" s="45">
        <f>SUM(H8:H10)</f>
        <v>0</v>
      </c>
      <c r="I7" s="45">
        <f t="shared" si="4"/>
        <v>0</v>
      </c>
      <c r="J7" s="45">
        <f t="shared" si="4"/>
        <v>0</v>
      </c>
      <c r="K7" s="45">
        <f t="shared" si="4"/>
        <v>0</v>
      </c>
      <c r="L7" s="45">
        <f t="shared" si="4"/>
        <v>0</v>
      </c>
      <c r="M7" s="45">
        <f>SUM(M8:M10)</f>
        <v>4693352</v>
      </c>
      <c r="N7" s="45">
        <f>SUM(N8:N10)</f>
        <v>4693352</v>
      </c>
      <c r="O7" s="98"/>
    </row>
    <row r="8" spans="1:15" ht="14.25" customHeight="1">
      <c r="A8" s="71">
        <v>311</v>
      </c>
      <c r="B8" s="76" t="s">
        <v>25</v>
      </c>
      <c r="C8" s="77">
        <f>SUM(D8:L8)</f>
        <v>3966074</v>
      </c>
      <c r="D8" s="77">
        <v>3966074</v>
      </c>
      <c r="E8" s="77"/>
      <c r="F8" s="77"/>
      <c r="G8" s="77"/>
      <c r="H8" s="77"/>
      <c r="I8" s="77"/>
      <c r="J8" s="77"/>
      <c r="K8" s="77"/>
      <c r="L8" s="77"/>
      <c r="M8" s="77">
        <f>C8</f>
        <v>3966074</v>
      </c>
      <c r="N8" s="77">
        <f>M8</f>
        <v>3966074</v>
      </c>
      <c r="O8" s="98"/>
    </row>
    <row r="9" spans="1:15" ht="14.25" customHeight="1">
      <c r="A9" s="71">
        <v>312</v>
      </c>
      <c r="B9" s="76" t="s">
        <v>26</v>
      </c>
      <c r="C9" s="77">
        <f>SUM(D9:L9)</f>
        <v>45113</v>
      </c>
      <c r="D9" s="77">
        <v>45113</v>
      </c>
      <c r="E9" s="77"/>
      <c r="F9" s="77"/>
      <c r="G9" s="77"/>
      <c r="H9" s="77"/>
      <c r="I9" s="77"/>
      <c r="J9" s="77"/>
      <c r="K9" s="77"/>
      <c r="L9" s="77"/>
      <c r="M9" s="77">
        <f>C9</f>
        <v>45113</v>
      </c>
      <c r="N9" s="77">
        <f aca="true" t="shared" si="5" ref="N9:N17">M9</f>
        <v>45113</v>
      </c>
      <c r="O9" s="98"/>
    </row>
    <row r="10" spans="1:15" ht="14.25" customHeight="1">
      <c r="A10" s="71">
        <v>313</v>
      </c>
      <c r="B10" s="76" t="s">
        <v>27</v>
      </c>
      <c r="C10" s="77">
        <f>SUM(D10:L10)</f>
        <v>682165</v>
      </c>
      <c r="D10" s="77">
        <v>682165</v>
      </c>
      <c r="E10" s="77"/>
      <c r="F10" s="77"/>
      <c r="G10" s="77"/>
      <c r="H10" s="77"/>
      <c r="I10" s="77"/>
      <c r="J10" s="77"/>
      <c r="K10" s="77"/>
      <c r="L10" s="77"/>
      <c r="M10" s="77">
        <f>C10</f>
        <v>682165</v>
      </c>
      <c r="N10" s="77">
        <f t="shared" si="5"/>
        <v>682165</v>
      </c>
      <c r="O10" s="98"/>
    </row>
    <row r="11" spans="1:15" ht="14.25" customHeight="1">
      <c r="A11" s="43">
        <v>32</v>
      </c>
      <c r="B11" s="44" t="s">
        <v>28</v>
      </c>
      <c r="C11" s="45">
        <f>SUM(C12:C15)</f>
        <v>1667534</v>
      </c>
      <c r="D11" s="45">
        <f aca="true" t="shared" si="6" ref="D11:L11">SUM(D12:D15)</f>
        <v>292609</v>
      </c>
      <c r="E11" s="45">
        <f t="shared" si="6"/>
        <v>36270</v>
      </c>
      <c r="F11" s="45">
        <f t="shared" si="6"/>
        <v>1338655</v>
      </c>
      <c r="G11" s="45">
        <f t="shared" si="6"/>
        <v>0</v>
      </c>
      <c r="H11" s="45">
        <f>SUM(H12:H15)</f>
        <v>0</v>
      </c>
      <c r="I11" s="45">
        <f t="shared" si="6"/>
        <v>0</v>
      </c>
      <c r="J11" s="45">
        <f t="shared" si="6"/>
        <v>0</v>
      </c>
      <c r="K11" s="45">
        <f t="shared" si="6"/>
        <v>0</v>
      </c>
      <c r="L11" s="45">
        <f t="shared" si="6"/>
        <v>0</v>
      </c>
      <c r="M11" s="45">
        <f>SUM(M12:M15)</f>
        <v>1667534</v>
      </c>
      <c r="N11" s="45">
        <f>SUM(N12:N15)</f>
        <v>1667534</v>
      </c>
      <c r="O11" s="98"/>
    </row>
    <row r="12" spans="1:15" ht="14.25" customHeight="1">
      <c r="A12" s="71">
        <v>321</v>
      </c>
      <c r="B12" s="76" t="s">
        <v>29</v>
      </c>
      <c r="C12" s="77">
        <f>SUM(D12:L12)</f>
        <v>279109</v>
      </c>
      <c r="D12" s="77">
        <v>233730</v>
      </c>
      <c r="E12" s="77">
        <v>36270</v>
      </c>
      <c r="F12" s="77">
        <v>9109</v>
      </c>
      <c r="G12" s="77"/>
      <c r="H12" s="77"/>
      <c r="I12" s="77"/>
      <c r="J12" s="77"/>
      <c r="K12" s="77"/>
      <c r="L12" s="77"/>
      <c r="M12" s="77">
        <f>C12</f>
        <v>279109</v>
      </c>
      <c r="N12" s="77">
        <f t="shared" si="5"/>
        <v>279109</v>
      </c>
      <c r="O12" s="98"/>
    </row>
    <row r="13" spans="1:15" ht="14.25" customHeight="1">
      <c r="A13" s="71">
        <v>322</v>
      </c>
      <c r="B13" s="76" t="s">
        <v>30</v>
      </c>
      <c r="C13" s="77">
        <f>SUM(D13:L13)</f>
        <v>995655</v>
      </c>
      <c r="D13" s="77"/>
      <c r="E13" s="77"/>
      <c r="F13" s="77">
        <v>995655</v>
      </c>
      <c r="G13" s="77"/>
      <c r="H13" s="77"/>
      <c r="I13" s="77"/>
      <c r="J13" s="77"/>
      <c r="K13" s="77"/>
      <c r="L13" s="77"/>
      <c r="M13" s="77">
        <f>C13</f>
        <v>995655</v>
      </c>
      <c r="N13" s="77">
        <f t="shared" si="5"/>
        <v>995655</v>
      </c>
      <c r="O13" s="98"/>
    </row>
    <row r="14" spans="1:15" ht="14.25" customHeight="1">
      <c r="A14" s="71">
        <v>323</v>
      </c>
      <c r="B14" s="76" t="s">
        <v>31</v>
      </c>
      <c r="C14" s="77">
        <f>SUM(D14:L14)</f>
        <v>294091</v>
      </c>
      <c r="D14" s="77"/>
      <c r="E14" s="77"/>
      <c r="F14" s="77">
        <v>294091</v>
      </c>
      <c r="G14" s="77"/>
      <c r="H14" s="77"/>
      <c r="I14" s="77"/>
      <c r="J14" s="77"/>
      <c r="K14" s="77"/>
      <c r="L14" s="77"/>
      <c r="M14" s="77">
        <f>C14</f>
        <v>294091</v>
      </c>
      <c r="N14" s="77">
        <f t="shared" si="5"/>
        <v>294091</v>
      </c>
      <c r="O14" s="98"/>
    </row>
    <row r="15" spans="1:15" ht="14.25" customHeight="1">
      <c r="A15" s="71">
        <v>329</v>
      </c>
      <c r="B15" s="76" t="s">
        <v>32</v>
      </c>
      <c r="C15" s="77">
        <f>SUM(D15:L15)</f>
        <v>98679</v>
      </c>
      <c r="D15" s="77">
        <v>58879</v>
      </c>
      <c r="E15" s="77"/>
      <c r="F15" s="77">
        <v>39800</v>
      </c>
      <c r="G15" s="77"/>
      <c r="H15" s="77"/>
      <c r="I15" s="77"/>
      <c r="J15" s="77"/>
      <c r="K15" s="77"/>
      <c r="L15" s="77"/>
      <c r="M15" s="77">
        <f>C15</f>
        <v>98679</v>
      </c>
      <c r="N15" s="77">
        <f t="shared" si="5"/>
        <v>98679</v>
      </c>
      <c r="O15" s="98"/>
    </row>
    <row r="16" spans="1:15" ht="14.25" customHeight="1">
      <c r="A16" s="43">
        <v>34</v>
      </c>
      <c r="B16" s="44" t="s">
        <v>33</v>
      </c>
      <c r="C16" s="45">
        <f>SUM(C17)</f>
        <v>1000</v>
      </c>
      <c r="D16" s="45">
        <f aca="true" t="shared" si="7" ref="D16:L16">SUM(D17)</f>
        <v>0</v>
      </c>
      <c r="E16" s="45">
        <f t="shared" si="7"/>
        <v>1000</v>
      </c>
      <c r="F16" s="45">
        <f t="shared" si="7"/>
        <v>0</v>
      </c>
      <c r="G16" s="45">
        <f t="shared" si="7"/>
        <v>0</v>
      </c>
      <c r="H16" s="45">
        <f t="shared" si="7"/>
        <v>0</v>
      </c>
      <c r="I16" s="45">
        <f t="shared" si="7"/>
        <v>0</v>
      </c>
      <c r="J16" s="45">
        <f t="shared" si="7"/>
        <v>0</v>
      </c>
      <c r="K16" s="45">
        <f t="shared" si="7"/>
        <v>0</v>
      </c>
      <c r="L16" s="45">
        <f t="shared" si="7"/>
        <v>0</v>
      </c>
      <c r="M16" s="45">
        <f>SUM(M17)</f>
        <v>1000</v>
      </c>
      <c r="N16" s="45">
        <f>SUM(N17)</f>
        <v>1000</v>
      </c>
      <c r="O16" s="98"/>
    </row>
    <row r="17" spans="1:15" ht="15" customHeight="1">
      <c r="A17" s="71">
        <v>343</v>
      </c>
      <c r="B17" s="76" t="s">
        <v>34</v>
      </c>
      <c r="C17" s="77">
        <f>SUM(D17:L17)</f>
        <v>1000</v>
      </c>
      <c r="D17" s="77"/>
      <c r="E17" s="77">
        <v>1000</v>
      </c>
      <c r="F17" s="77">
        <v>0</v>
      </c>
      <c r="G17" s="77"/>
      <c r="H17" s="77"/>
      <c r="I17" s="77"/>
      <c r="J17" s="77"/>
      <c r="K17" s="77"/>
      <c r="L17" s="77"/>
      <c r="M17" s="77">
        <f>C17</f>
        <v>1000</v>
      </c>
      <c r="N17" s="77">
        <f t="shared" si="5"/>
        <v>1000</v>
      </c>
      <c r="O17" s="98"/>
    </row>
    <row r="18" spans="1:15" ht="15" customHeight="1">
      <c r="A18" s="71"/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98"/>
    </row>
    <row r="19" spans="1:15" s="89" customFormat="1" ht="14.25" customHeight="1">
      <c r="A19" s="88" t="s">
        <v>44</v>
      </c>
      <c r="B19" s="86" t="s">
        <v>58</v>
      </c>
      <c r="C19" s="87">
        <f>SUM(C20)</f>
        <v>51849</v>
      </c>
      <c r="D19" s="87">
        <f aca="true" t="shared" si="8" ref="D19:N19">SUM(D20)</f>
        <v>33929</v>
      </c>
      <c r="E19" s="87">
        <f t="shared" si="8"/>
        <v>0</v>
      </c>
      <c r="F19" s="45">
        <f t="shared" si="8"/>
        <v>0</v>
      </c>
      <c r="G19" s="87">
        <f t="shared" si="8"/>
        <v>0</v>
      </c>
      <c r="H19" s="87">
        <f t="shared" si="8"/>
        <v>17920</v>
      </c>
      <c r="I19" s="87">
        <f t="shared" si="8"/>
        <v>0</v>
      </c>
      <c r="J19" s="87">
        <f t="shared" si="8"/>
        <v>0</v>
      </c>
      <c r="K19" s="87">
        <f t="shared" si="8"/>
        <v>0</v>
      </c>
      <c r="L19" s="87">
        <f t="shared" si="8"/>
        <v>0</v>
      </c>
      <c r="M19" s="87">
        <f>SUM(M20)</f>
        <v>51849</v>
      </c>
      <c r="N19" s="87">
        <f t="shared" si="8"/>
        <v>51849</v>
      </c>
      <c r="O19" s="98"/>
    </row>
    <row r="20" spans="1:15" ht="14.25" customHeight="1">
      <c r="A20" s="43">
        <v>3</v>
      </c>
      <c r="B20" s="44" t="s">
        <v>23</v>
      </c>
      <c r="C20" s="45">
        <f>SUM(C21+C25+C30)</f>
        <v>51849</v>
      </c>
      <c r="D20" s="45">
        <f aca="true" t="shared" si="9" ref="D20:N20">SUM(D21+D25+D30)</f>
        <v>33929</v>
      </c>
      <c r="E20" s="45">
        <f t="shared" si="9"/>
        <v>0</v>
      </c>
      <c r="F20" s="45">
        <f t="shared" si="9"/>
        <v>0</v>
      </c>
      <c r="G20" s="45">
        <f t="shared" si="9"/>
        <v>0</v>
      </c>
      <c r="H20" s="45">
        <f>SUM(H21+H25+H30)</f>
        <v>17920</v>
      </c>
      <c r="I20" s="45">
        <f t="shared" si="9"/>
        <v>0</v>
      </c>
      <c r="J20" s="45">
        <f t="shared" si="9"/>
        <v>0</v>
      </c>
      <c r="K20" s="45">
        <f t="shared" si="9"/>
        <v>0</v>
      </c>
      <c r="L20" s="45">
        <f t="shared" si="9"/>
        <v>0</v>
      </c>
      <c r="M20" s="45">
        <f>SUM(M21+M25+M30)</f>
        <v>51849</v>
      </c>
      <c r="N20" s="45">
        <f t="shared" si="9"/>
        <v>51849</v>
      </c>
      <c r="O20" s="98"/>
    </row>
    <row r="21" spans="1:15" ht="14.25" customHeight="1">
      <c r="A21" s="43">
        <v>31</v>
      </c>
      <c r="B21" s="44" t="s">
        <v>24</v>
      </c>
      <c r="C21" s="45">
        <f>SUM(C22:C24)</f>
        <v>28297</v>
      </c>
      <c r="D21" s="45">
        <f aca="true" t="shared" si="10" ref="D21:N21">SUM(D22:D24)</f>
        <v>28297</v>
      </c>
      <c r="E21" s="45">
        <f t="shared" si="10"/>
        <v>0</v>
      </c>
      <c r="F21" s="45">
        <f t="shared" si="10"/>
        <v>0</v>
      </c>
      <c r="G21" s="45">
        <f t="shared" si="10"/>
        <v>0</v>
      </c>
      <c r="H21" s="45">
        <f>SUM(H22:H24)</f>
        <v>0</v>
      </c>
      <c r="I21" s="45">
        <f t="shared" si="10"/>
        <v>0</v>
      </c>
      <c r="J21" s="45">
        <f t="shared" si="10"/>
        <v>0</v>
      </c>
      <c r="K21" s="45">
        <f t="shared" si="10"/>
        <v>0</v>
      </c>
      <c r="L21" s="45">
        <f t="shared" si="10"/>
        <v>0</v>
      </c>
      <c r="M21" s="45">
        <f t="shared" si="10"/>
        <v>28297</v>
      </c>
      <c r="N21" s="45">
        <f t="shared" si="10"/>
        <v>28297</v>
      </c>
      <c r="O21" s="98"/>
    </row>
    <row r="22" spans="1:15" ht="14.25" customHeight="1">
      <c r="A22" s="71">
        <v>311</v>
      </c>
      <c r="B22" s="76" t="s">
        <v>25</v>
      </c>
      <c r="C22" s="77">
        <f>SUM(D22:L22)</f>
        <v>24144</v>
      </c>
      <c r="D22" s="77">
        <v>24144</v>
      </c>
      <c r="E22" s="77"/>
      <c r="F22" s="77"/>
      <c r="G22" s="77"/>
      <c r="H22" s="77"/>
      <c r="I22" s="77"/>
      <c r="J22" s="77"/>
      <c r="K22" s="77"/>
      <c r="L22" s="77"/>
      <c r="M22" s="77">
        <f>C22</f>
        <v>24144</v>
      </c>
      <c r="N22" s="77">
        <f>M22</f>
        <v>24144</v>
      </c>
      <c r="O22" s="98"/>
    </row>
    <row r="23" spans="1:15" ht="14.25" customHeight="1">
      <c r="A23" s="71">
        <v>312</v>
      </c>
      <c r="B23" s="76" t="s">
        <v>26</v>
      </c>
      <c r="C23" s="77">
        <f>SUM(D23:L23)</f>
        <v>0</v>
      </c>
      <c r="D23" s="77">
        <v>0</v>
      </c>
      <c r="E23" s="77"/>
      <c r="F23" s="77"/>
      <c r="G23" s="77"/>
      <c r="H23" s="77"/>
      <c r="I23" s="77"/>
      <c r="J23" s="77"/>
      <c r="K23" s="77"/>
      <c r="L23" s="77"/>
      <c r="M23" s="77">
        <f>C23</f>
        <v>0</v>
      </c>
      <c r="N23" s="77">
        <f>M23</f>
        <v>0</v>
      </c>
      <c r="O23" s="98"/>
    </row>
    <row r="24" spans="1:15" ht="14.25" customHeight="1">
      <c r="A24" s="71">
        <v>313</v>
      </c>
      <c r="B24" s="76" t="s">
        <v>27</v>
      </c>
      <c r="C24" s="77">
        <f>SUM(D24:L24)</f>
        <v>4153</v>
      </c>
      <c r="D24" s="77">
        <v>4153</v>
      </c>
      <c r="E24" s="77"/>
      <c r="F24" s="77"/>
      <c r="G24" s="77"/>
      <c r="H24" s="77"/>
      <c r="I24" s="77"/>
      <c r="J24" s="77"/>
      <c r="K24" s="77"/>
      <c r="L24" s="77"/>
      <c r="M24" s="77">
        <f>C24</f>
        <v>4153</v>
      </c>
      <c r="N24" s="77">
        <f>C24</f>
        <v>4153</v>
      </c>
      <c r="O24" s="98"/>
    </row>
    <row r="25" spans="1:15" ht="14.25" customHeight="1">
      <c r="A25" s="43">
        <v>32</v>
      </c>
      <c r="B25" s="44" t="s">
        <v>28</v>
      </c>
      <c r="C25" s="45">
        <f>SUM(C26:C29)</f>
        <v>23552</v>
      </c>
      <c r="D25" s="45">
        <f aca="true" t="shared" si="11" ref="D25:N25">SUM(D26:D29)</f>
        <v>5632</v>
      </c>
      <c r="E25" s="45">
        <f t="shared" si="11"/>
        <v>0</v>
      </c>
      <c r="F25" s="45">
        <f t="shared" si="11"/>
        <v>0</v>
      </c>
      <c r="G25" s="45">
        <f t="shared" si="11"/>
        <v>0</v>
      </c>
      <c r="H25" s="45">
        <f>SUM(H26:H29)</f>
        <v>17920</v>
      </c>
      <c r="I25" s="45">
        <f t="shared" si="11"/>
        <v>0</v>
      </c>
      <c r="J25" s="45">
        <f t="shared" si="11"/>
        <v>0</v>
      </c>
      <c r="K25" s="45">
        <f t="shared" si="11"/>
        <v>0</v>
      </c>
      <c r="L25" s="45">
        <f t="shared" si="11"/>
        <v>0</v>
      </c>
      <c r="M25" s="45">
        <f t="shared" si="11"/>
        <v>23552</v>
      </c>
      <c r="N25" s="45">
        <f t="shared" si="11"/>
        <v>23552</v>
      </c>
      <c r="O25" s="98"/>
    </row>
    <row r="26" spans="1:15" ht="14.25" customHeight="1">
      <c r="A26" s="71">
        <v>321</v>
      </c>
      <c r="B26" s="76" t="s">
        <v>29</v>
      </c>
      <c r="C26" s="77">
        <f>SUM(D26:L26)</f>
        <v>5632</v>
      </c>
      <c r="D26" s="77">
        <v>5632</v>
      </c>
      <c r="E26" s="77"/>
      <c r="F26" s="77"/>
      <c r="G26" s="77"/>
      <c r="H26" s="77"/>
      <c r="I26" s="77"/>
      <c r="J26" s="77"/>
      <c r="K26" s="77"/>
      <c r="L26" s="77"/>
      <c r="M26" s="77">
        <f>C26</f>
        <v>5632</v>
      </c>
      <c r="N26" s="77">
        <f>M26</f>
        <v>5632</v>
      </c>
      <c r="O26" s="98"/>
    </row>
    <row r="27" spans="1:15" ht="14.25" customHeight="1">
      <c r="A27" s="71">
        <v>322</v>
      </c>
      <c r="B27" s="76" t="s">
        <v>30</v>
      </c>
      <c r="C27" s="77">
        <f>SUM(D27:L27)</f>
        <v>17920</v>
      </c>
      <c r="D27" s="77"/>
      <c r="E27" s="77"/>
      <c r="F27" s="77"/>
      <c r="G27" s="77"/>
      <c r="H27" s="77">
        <v>17920</v>
      </c>
      <c r="I27" s="77"/>
      <c r="J27" s="77"/>
      <c r="K27" s="77"/>
      <c r="L27" s="77"/>
      <c r="M27" s="77">
        <f>C27</f>
        <v>17920</v>
      </c>
      <c r="N27" s="77">
        <f>M27</f>
        <v>17920</v>
      </c>
      <c r="O27" s="98"/>
    </row>
    <row r="28" spans="1:15" ht="14.25" customHeight="1">
      <c r="A28" s="71">
        <v>323</v>
      </c>
      <c r="B28" s="76" t="s">
        <v>31</v>
      </c>
      <c r="C28" s="77">
        <f>SUM(D28:L28)</f>
        <v>0</v>
      </c>
      <c r="D28" s="77"/>
      <c r="E28" s="77"/>
      <c r="F28" s="77"/>
      <c r="G28" s="77"/>
      <c r="H28" s="77"/>
      <c r="I28" s="77"/>
      <c r="J28" s="77"/>
      <c r="K28" s="77"/>
      <c r="L28" s="77"/>
      <c r="M28" s="77">
        <f>C28</f>
        <v>0</v>
      </c>
      <c r="N28" s="77">
        <f>M28</f>
        <v>0</v>
      </c>
      <c r="O28" s="98"/>
    </row>
    <row r="29" spans="1:15" ht="14.25" customHeight="1">
      <c r="A29" s="71">
        <v>329</v>
      </c>
      <c r="B29" s="76" t="s">
        <v>32</v>
      </c>
      <c r="C29" s="77">
        <f>SUM(D29:L29)</f>
        <v>0</v>
      </c>
      <c r="D29" s="77"/>
      <c r="E29" s="77"/>
      <c r="F29" s="77"/>
      <c r="G29" s="77"/>
      <c r="H29" s="77"/>
      <c r="I29" s="77"/>
      <c r="J29" s="77"/>
      <c r="K29" s="77"/>
      <c r="L29" s="77"/>
      <c r="M29" s="77">
        <f>C29</f>
        <v>0</v>
      </c>
      <c r="N29" s="77">
        <f>M29</f>
        <v>0</v>
      </c>
      <c r="O29" s="98"/>
    </row>
    <row r="30" spans="1:15" ht="14.25" customHeight="1">
      <c r="A30" s="43">
        <v>34</v>
      </c>
      <c r="B30" s="44" t="s">
        <v>33</v>
      </c>
      <c r="C30" s="45">
        <f>SUM(C31)</f>
        <v>0</v>
      </c>
      <c r="D30" s="45">
        <f aca="true" t="shared" si="12" ref="D30:N30">SUM(D31)</f>
        <v>0</v>
      </c>
      <c r="E30" s="45">
        <f t="shared" si="12"/>
        <v>0</v>
      </c>
      <c r="F30" s="45">
        <f t="shared" si="12"/>
        <v>0</v>
      </c>
      <c r="G30" s="45">
        <f t="shared" si="12"/>
        <v>0</v>
      </c>
      <c r="H30" s="45">
        <f t="shared" si="12"/>
        <v>0</v>
      </c>
      <c r="I30" s="45">
        <f t="shared" si="12"/>
        <v>0</v>
      </c>
      <c r="J30" s="45">
        <f t="shared" si="12"/>
        <v>0</v>
      </c>
      <c r="K30" s="45">
        <f t="shared" si="12"/>
        <v>0</v>
      </c>
      <c r="L30" s="45">
        <f t="shared" si="12"/>
        <v>0</v>
      </c>
      <c r="M30" s="45">
        <f t="shared" si="12"/>
        <v>0</v>
      </c>
      <c r="N30" s="45">
        <f t="shared" si="12"/>
        <v>0</v>
      </c>
      <c r="O30" s="98"/>
    </row>
    <row r="31" spans="1:15" ht="14.25" customHeight="1">
      <c r="A31" s="71">
        <v>343</v>
      </c>
      <c r="B31" s="76" t="s">
        <v>34</v>
      </c>
      <c r="C31" s="77">
        <f>SUM(D31:L31)</f>
        <v>0</v>
      </c>
      <c r="D31" s="77"/>
      <c r="E31" s="77"/>
      <c r="F31" s="77"/>
      <c r="G31" s="77"/>
      <c r="H31" s="77"/>
      <c r="I31" s="77"/>
      <c r="J31" s="77"/>
      <c r="K31" s="77"/>
      <c r="L31" s="77"/>
      <c r="M31" s="77">
        <f>C31</f>
        <v>0</v>
      </c>
      <c r="N31" s="77">
        <f>C31</f>
        <v>0</v>
      </c>
      <c r="O31" s="98"/>
    </row>
    <row r="32" spans="1:15" ht="14.25" customHeight="1">
      <c r="A32" s="43"/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98"/>
    </row>
    <row r="33" spans="1:15" s="89" customFormat="1" ht="14.25" customHeight="1">
      <c r="A33" s="88" t="s">
        <v>44</v>
      </c>
      <c r="B33" s="86" t="s">
        <v>59</v>
      </c>
      <c r="C33" s="87">
        <f>SUM(C34)</f>
        <v>251671</v>
      </c>
      <c r="D33" s="87">
        <f aca="true" t="shared" si="13" ref="D33:N33">SUM(D34)</f>
        <v>118113</v>
      </c>
      <c r="E33" s="87">
        <f t="shared" si="13"/>
        <v>0</v>
      </c>
      <c r="F33" s="45">
        <f t="shared" si="13"/>
        <v>0</v>
      </c>
      <c r="G33" s="87">
        <f t="shared" si="13"/>
        <v>118113</v>
      </c>
      <c r="H33" s="87">
        <f t="shared" si="13"/>
        <v>15445</v>
      </c>
      <c r="I33" s="87">
        <f t="shared" si="13"/>
        <v>0</v>
      </c>
      <c r="J33" s="87">
        <f t="shared" si="13"/>
        <v>0</v>
      </c>
      <c r="K33" s="87">
        <f t="shared" si="13"/>
        <v>0</v>
      </c>
      <c r="L33" s="87">
        <f t="shared" si="13"/>
        <v>0</v>
      </c>
      <c r="M33" s="87">
        <f>SUM(M34)</f>
        <v>251671</v>
      </c>
      <c r="N33" s="87">
        <f t="shared" si="13"/>
        <v>251671</v>
      </c>
      <c r="O33" s="98"/>
    </row>
    <row r="34" spans="1:15" s="46" customFormat="1" ht="14.25" customHeight="1">
      <c r="A34" s="43">
        <v>3</v>
      </c>
      <c r="B34" s="44" t="s">
        <v>23</v>
      </c>
      <c r="C34" s="45">
        <f>SUM(C39+C35)</f>
        <v>251671</v>
      </c>
      <c r="D34" s="45">
        <f aca="true" t="shared" si="14" ref="D34:N34">SUM(D39+D35)</f>
        <v>118113</v>
      </c>
      <c r="E34" s="45">
        <f t="shared" si="14"/>
        <v>0</v>
      </c>
      <c r="F34" s="45">
        <f t="shared" si="14"/>
        <v>0</v>
      </c>
      <c r="G34" s="45">
        <f t="shared" si="14"/>
        <v>118113</v>
      </c>
      <c r="H34" s="45">
        <f t="shared" si="14"/>
        <v>15445</v>
      </c>
      <c r="I34" s="45">
        <f t="shared" si="14"/>
        <v>0</v>
      </c>
      <c r="J34" s="45">
        <f t="shared" si="14"/>
        <v>0</v>
      </c>
      <c r="K34" s="45">
        <f t="shared" si="14"/>
        <v>0</v>
      </c>
      <c r="L34" s="45">
        <f t="shared" si="14"/>
        <v>0</v>
      </c>
      <c r="M34" s="45">
        <f t="shared" si="14"/>
        <v>251671</v>
      </c>
      <c r="N34" s="45">
        <f t="shared" si="14"/>
        <v>251671</v>
      </c>
      <c r="O34" s="98"/>
    </row>
    <row r="35" spans="1:15" ht="14.25" customHeight="1">
      <c r="A35" s="43">
        <v>31</v>
      </c>
      <c r="B35" s="44" t="s">
        <v>24</v>
      </c>
      <c r="C35" s="45">
        <f>SUM(C36:C38)</f>
        <v>212226</v>
      </c>
      <c r="D35" s="45">
        <f aca="true" t="shared" si="15" ref="D35:N35">SUM(D36:D38)</f>
        <v>106113</v>
      </c>
      <c r="E35" s="45">
        <f t="shared" si="15"/>
        <v>0</v>
      </c>
      <c r="F35" s="45">
        <f t="shared" si="15"/>
        <v>0</v>
      </c>
      <c r="G35" s="45">
        <f t="shared" si="15"/>
        <v>106113</v>
      </c>
      <c r="H35" s="45">
        <f>SUM(H36:H38)</f>
        <v>0</v>
      </c>
      <c r="I35" s="45">
        <f t="shared" si="15"/>
        <v>0</v>
      </c>
      <c r="J35" s="45">
        <f t="shared" si="15"/>
        <v>0</v>
      </c>
      <c r="K35" s="45">
        <f t="shared" si="15"/>
        <v>0</v>
      </c>
      <c r="L35" s="45">
        <f t="shared" si="15"/>
        <v>0</v>
      </c>
      <c r="M35" s="45">
        <f>SUM(M36:M38)</f>
        <v>212226</v>
      </c>
      <c r="N35" s="45">
        <f t="shared" si="15"/>
        <v>212226</v>
      </c>
      <c r="O35" s="98"/>
    </row>
    <row r="36" spans="1:15" ht="14.25" customHeight="1">
      <c r="A36" s="71">
        <v>311</v>
      </c>
      <c r="B36" s="76" t="s">
        <v>25</v>
      </c>
      <c r="C36" s="77">
        <f>SUM(D36:L36)</f>
        <v>181080</v>
      </c>
      <c r="D36" s="77">
        <v>90540</v>
      </c>
      <c r="E36" s="77"/>
      <c r="F36" s="77"/>
      <c r="G36" s="77">
        <v>90540</v>
      </c>
      <c r="H36" s="77"/>
      <c r="I36" s="77"/>
      <c r="J36" s="77"/>
      <c r="K36" s="77"/>
      <c r="L36" s="77"/>
      <c r="M36" s="77">
        <f>C36</f>
        <v>181080</v>
      </c>
      <c r="N36" s="77">
        <f aca="true" t="shared" si="16" ref="N36:N43">M36</f>
        <v>181080</v>
      </c>
      <c r="O36" s="98"/>
    </row>
    <row r="37" spans="1:15" ht="14.25" customHeight="1">
      <c r="A37" s="71">
        <v>312</v>
      </c>
      <c r="B37" s="76" t="s">
        <v>26</v>
      </c>
      <c r="C37" s="77">
        <f>SUM(D37:L37)</f>
        <v>0</v>
      </c>
      <c r="D37" s="77"/>
      <c r="E37" s="77"/>
      <c r="F37" s="77"/>
      <c r="G37" s="77"/>
      <c r="H37" s="77"/>
      <c r="I37" s="77"/>
      <c r="J37" s="77"/>
      <c r="K37" s="77"/>
      <c r="L37" s="77"/>
      <c r="M37" s="77">
        <f>C37</f>
        <v>0</v>
      </c>
      <c r="N37" s="77">
        <f t="shared" si="16"/>
        <v>0</v>
      </c>
      <c r="O37" s="98"/>
    </row>
    <row r="38" spans="1:15" ht="14.25" customHeight="1">
      <c r="A38" s="71">
        <v>313</v>
      </c>
      <c r="B38" s="76" t="s">
        <v>27</v>
      </c>
      <c r="C38" s="77">
        <f>SUM(D38:L38)</f>
        <v>31146</v>
      </c>
      <c r="D38" s="77">
        <v>15573</v>
      </c>
      <c r="E38" s="77"/>
      <c r="F38" s="77"/>
      <c r="G38" s="77">
        <v>15573</v>
      </c>
      <c r="H38" s="77"/>
      <c r="I38" s="77"/>
      <c r="J38" s="77"/>
      <c r="K38" s="77"/>
      <c r="L38" s="77"/>
      <c r="M38" s="77">
        <f>C38</f>
        <v>31146</v>
      </c>
      <c r="N38" s="77">
        <f t="shared" si="16"/>
        <v>31146</v>
      </c>
      <c r="O38" s="98"/>
    </row>
    <row r="39" spans="1:15" ht="14.25" customHeight="1">
      <c r="A39" s="43">
        <v>32</v>
      </c>
      <c r="B39" s="44" t="s">
        <v>28</v>
      </c>
      <c r="C39" s="45">
        <f>SUM(C40:C43)</f>
        <v>39445</v>
      </c>
      <c r="D39" s="45">
        <f>SUM(D40:D43)</f>
        <v>12000</v>
      </c>
      <c r="E39" s="45">
        <f aca="true" t="shared" si="17" ref="E39:N39">SUM(E40:E43)</f>
        <v>0</v>
      </c>
      <c r="F39" s="45">
        <f t="shared" si="17"/>
        <v>0</v>
      </c>
      <c r="G39" s="45">
        <f t="shared" si="17"/>
        <v>12000</v>
      </c>
      <c r="H39" s="45">
        <f>SUM(H40:H43)</f>
        <v>15445</v>
      </c>
      <c r="I39" s="45">
        <f t="shared" si="17"/>
        <v>0</v>
      </c>
      <c r="J39" s="45">
        <f t="shared" si="17"/>
        <v>0</v>
      </c>
      <c r="K39" s="45">
        <f t="shared" si="17"/>
        <v>0</v>
      </c>
      <c r="L39" s="45">
        <f t="shared" si="17"/>
        <v>0</v>
      </c>
      <c r="M39" s="45">
        <f t="shared" si="17"/>
        <v>39445</v>
      </c>
      <c r="N39" s="45">
        <f t="shared" si="17"/>
        <v>39445</v>
      </c>
      <c r="O39" s="98"/>
    </row>
    <row r="40" spans="1:15" ht="14.25" customHeight="1">
      <c r="A40" s="71">
        <v>321</v>
      </c>
      <c r="B40" s="76" t="s">
        <v>29</v>
      </c>
      <c r="C40" s="77">
        <f>SUM(D40:L40)</f>
        <v>24000</v>
      </c>
      <c r="D40" s="77">
        <v>12000</v>
      </c>
      <c r="E40" s="77"/>
      <c r="F40" s="77"/>
      <c r="G40" s="77">
        <v>12000</v>
      </c>
      <c r="H40" s="77">
        <v>0</v>
      </c>
      <c r="I40" s="77"/>
      <c r="J40" s="77"/>
      <c r="K40" s="77"/>
      <c r="L40" s="77"/>
      <c r="M40" s="77">
        <f>C40</f>
        <v>24000</v>
      </c>
      <c r="N40" s="77">
        <f t="shared" si="16"/>
        <v>24000</v>
      </c>
      <c r="O40" s="98"/>
    </row>
    <row r="41" spans="1:15" ht="14.25" customHeight="1">
      <c r="A41" s="71">
        <v>322</v>
      </c>
      <c r="B41" s="76" t="s">
        <v>30</v>
      </c>
      <c r="C41" s="77">
        <f>SUM(D41:L41)</f>
        <v>15445</v>
      </c>
      <c r="D41" s="77"/>
      <c r="E41" s="77"/>
      <c r="F41" s="77"/>
      <c r="G41" s="77"/>
      <c r="H41" s="77">
        <v>15445</v>
      </c>
      <c r="I41" s="77"/>
      <c r="J41" s="77"/>
      <c r="K41" s="77"/>
      <c r="L41" s="77"/>
      <c r="M41" s="77">
        <f>C41</f>
        <v>15445</v>
      </c>
      <c r="N41" s="77">
        <f t="shared" si="16"/>
        <v>15445</v>
      </c>
      <c r="O41" s="98"/>
    </row>
    <row r="42" spans="1:15" ht="14.25" customHeight="1">
      <c r="A42" s="71">
        <v>323</v>
      </c>
      <c r="B42" s="76" t="s">
        <v>31</v>
      </c>
      <c r="C42" s="77">
        <f>SUM(D42:L42)</f>
        <v>0</v>
      </c>
      <c r="D42" s="77"/>
      <c r="E42" s="77"/>
      <c r="F42" s="77"/>
      <c r="G42" s="77"/>
      <c r="H42" s="77">
        <v>0</v>
      </c>
      <c r="I42" s="77"/>
      <c r="J42" s="77"/>
      <c r="K42" s="77"/>
      <c r="L42" s="77"/>
      <c r="M42" s="77">
        <f>C42</f>
        <v>0</v>
      </c>
      <c r="N42" s="77">
        <f t="shared" si="16"/>
        <v>0</v>
      </c>
      <c r="O42" s="98"/>
    </row>
    <row r="43" spans="1:15" ht="14.25" customHeight="1">
      <c r="A43" s="71">
        <v>329</v>
      </c>
      <c r="B43" s="76" t="s">
        <v>32</v>
      </c>
      <c r="C43" s="77">
        <f>SUM(D43:L43)</f>
        <v>0</v>
      </c>
      <c r="D43" s="77"/>
      <c r="E43" s="77"/>
      <c r="F43" s="77"/>
      <c r="G43" s="77"/>
      <c r="H43" s="77">
        <v>0</v>
      </c>
      <c r="I43" s="77"/>
      <c r="J43" s="77"/>
      <c r="K43" s="77"/>
      <c r="L43" s="77"/>
      <c r="M43" s="77">
        <f>C43</f>
        <v>0</v>
      </c>
      <c r="N43" s="77">
        <f t="shared" si="16"/>
        <v>0</v>
      </c>
      <c r="O43" s="98"/>
    </row>
    <row r="44" spans="1:15" ht="15">
      <c r="A44" s="43"/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98"/>
    </row>
    <row r="45" spans="1:15" s="93" customFormat="1" ht="14.25" customHeight="1">
      <c r="A45" s="88" t="s">
        <v>45</v>
      </c>
      <c r="B45" s="86" t="s">
        <v>92</v>
      </c>
      <c r="C45" s="87">
        <f>SUM(C46)</f>
        <v>151560</v>
      </c>
      <c r="D45" s="87">
        <f aca="true" t="shared" si="18" ref="D45:N45">SUM(D46)</f>
        <v>0</v>
      </c>
      <c r="E45" s="87">
        <f t="shared" si="18"/>
        <v>0</v>
      </c>
      <c r="F45" s="87">
        <f t="shared" si="18"/>
        <v>142045</v>
      </c>
      <c r="G45" s="87">
        <f t="shared" si="18"/>
        <v>0</v>
      </c>
      <c r="H45" s="87">
        <f t="shared" si="18"/>
        <v>9515</v>
      </c>
      <c r="I45" s="87">
        <f t="shared" si="18"/>
        <v>0</v>
      </c>
      <c r="J45" s="87">
        <f t="shared" si="18"/>
        <v>0</v>
      </c>
      <c r="K45" s="87">
        <f t="shared" si="18"/>
        <v>0</v>
      </c>
      <c r="L45" s="87">
        <f t="shared" si="18"/>
        <v>0</v>
      </c>
      <c r="M45" s="87">
        <f>SUM(M46)</f>
        <v>151560</v>
      </c>
      <c r="N45" s="87">
        <f t="shared" si="18"/>
        <v>151560</v>
      </c>
      <c r="O45" s="98"/>
    </row>
    <row r="46" spans="1:15" s="46" customFormat="1" ht="15" customHeight="1">
      <c r="A46" s="43">
        <v>4</v>
      </c>
      <c r="B46" s="44" t="s">
        <v>36</v>
      </c>
      <c r="C46" s="45">
        <f>SUM(C47)</f>
        <v>151560</v>
      </c>
      <c r="D46" s="45">
        <f aca="true" t="shared" si="19" ref="D46:N46">SUM(D47)</f>
        <v>0</v>
      </c>
      <c r="E46" s="45">
        <f t="shared" si="19"/>
        <v>0</v>
      </c>
      <c r="F46" s="45">
        <f t="shared" si="19"/>
        <v>142045</v>
      </c>
      <c r="G46" s="45">
        <f t="shared" si="19"/>
        <v>0</v>
      </c>
      <c r="H46" s="45">
        <f t="shared" si="19"/>
        <v>9515</v>
      </c>
      <c r="I46" s="45">
        <f t="shared" si="19"/>
        <v>0</v>
      </c>
      <c r="J46" s="45">
        <f t="shared" si="19"/>
        <v>0</v>
      </c>
      <c r="K46" s="45">
        <f t="shared" si="19"/>
        <v>0</v>
      </c>
      <c r="L46" s="45">
        <f t="shared" si="19"/>
        <v>0</v>
      </c>
      <c r="M46" s="45">
        <f t="shared" si="19"/>
        <v>151560</v>
      </c>
      <c r="N46" s="45">
        <f t="shared" si="19"/>
        <v>151560</v>
      </c>
      <c r="O46" s="98"/>
    </row>
    <row r="47" spans="1:15" ht="15" customHeight="1">
      <c r="A47" s="43">
        <v>42</v>
      </c>
      <c r="B47" s="44" t="s">
        <v>37</v>
      </c>
      <c r="C47" s="45">
        <f>SUM(C48:C49)</f>
        <v>151560</v>
      </c>
      <c r="D47" s="45">
        <f aca="true" t="shared" si="20" ref="D47:N47">SUM(D48:D49)</f>
        <v>0</v>
      </c>
      <c r="E47" s="45">
        <f t="shared" si="20"/>
        <v>0</v>
      </c>
      <c r="F47" s="45">
        <f t="shared" si="20"/>
        <v>142045</v>
      </c>
      <c r="G47" s="45">
        <f t="shared" si="20"/>
        <v>0</v>
      </c>
      <c r="H47" s="45">
        <f t="shared" si="20"/>
        <v>9515</v>
      </c>
      <c r="I47" s="45">
        <f t="shared" si="20"/>
        <v>0</v>
      </c>
      <c r="J47" s="45">
        <f t="shared" si="20"/>
        <v>0</v>
      </c>
      <c r="K47" s="45">
        <f t="shared" si="20"/>
        <v>0</v>
      </c>
      <c r="L47" s="45">
        <f t="shared" si="20"/>
        <v>0</v>
      </c>
      <c r="M47" s="45">
        <f>SUM(M48:M49)</f>
        <v>151560</v>
      </c>
      <c r="N47" s="45">
        <f t="shared" si="20"/>
        <v>151560</v>
      </c>
      <c r="O47" s="98"/>
    </row>
    <row r="48" spans="1:15" ht="15" customHeight="1">
      <c r="A48" s="71">
        <v>422</v>
      </c>
      <c r="B48" s="76" t="s">
        <v>35</v>
      </c>
      <c r="C48" s="77">
        <f>SUM(D48:L48)</f>
        <v>151560</v>
      </c>
      <c r="D48" s="77"/>
      <c r="E48" s="77"/>
      <c r="F48" s="77">
        <v>142045</v>
      </c>
      <c r="G48" s="77"/>
      <c r="H48" s="77">
        <v>9515</v>
      </c>
      <c r="I48" s="77"/>
      <c r="J48" s="77"/>
      <c r="K48" s="77"/>
      <c r="L48" s="77"/>
      <c r="M48" s="77">
        <f>C48</f>
        <v>151560</v>
      </c>
      <c r="N48" s="77">
        <f>M48</f>
        <v>151560</v>
      </c>
      <c r="O48" s="98"/>
    </row>
    <row r="49" spans="1:15" ht="15" customHeight="1">
      <c r="A49" s="71">
        <v>424</v>
      </c>
      <c r="B49" s="76" t="s">
        <v>39</v>
      </c>
      <c r="C49" s="77">
        <v>0</v>
      </c>
      <c r="D49" s="77"/>
      <c r="E49" s="77"/>
      <c r="F49" s="77"/>
      <c r="G49" s="77"/>
      <c r="H49" s="77"/>
      <c r="I49" s="77"/>
      <c r="J49" s="77"/>
      <c r="K49" s="77"/>
      <c r="L49" s="77"/>
      <c r="M49" s="77">
        <f>C49</f>
        <v>0</v>
      </c>
      <c r="N49" s="77">
        <f>M49</f>
        <v>0</v>
      </c>
      <c r="O49" s="98"/>
    </row>
    <row r="50" spans="1:15" ht="15" customHeight="1">
      <c r="A50" s="43"/>
      <c r="B50" s="76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98"/>
    </row>
    <row r="51" spans="1:15" s="93" customFormat="1" ht="15">
      <c r="A51" s="88" t="s">
        <v>45</v>
      </c>
      <c r="B51" s="86" t="s">
        <v>84</v>
      </c>
      <c r="C51" s="87">
        <f>SUM(C52)</f>
        <v>124375</v>
      </c>
      <c r="D51" s="87">
        <f>SUM(D52)</f>
        <v>0</v>
      </c>
      <c r="E51" s="87">
        <f aca="true" t="shared" si="21" ref="E51:N51">SUM(E52)</f>
        <v>0</v>
      </c>
      <c r="F51" s="87">
        <f t="shared" si="21"/>
        <v>0</v>
      </c>
      <c r="G51" s="87">
        <f t="shared" si="21"/>
        <v>0</v>
      </c>
      <c r="H51" s="87">
        <f t="shared" si="21"/>
        <v>0</v>
      </c>
      <c r="I51" s="87">
        <f t="shared" si="21"/>
        <v>0</v>
      </c>
      <c r="J51" s="87">
        <f t="shared" si="21"/>
        <v>124375</v>
      </c>
      <c r="K51" s="87">
        <f t="shared" si="21"/>
        <v>0</v>
      </c>
      <c r="L51" s="87">
        <f t="shared" si="21"/>
        <v>0</v>
      </c>
      <c r="M51" s="87">
        <f t="shared" si="21"/>
        <v>0</v>
      </c>
      <c r="N51" s="87">
        <f t="shared" si="21"/>
        <v>0</v>
      </c>
      <c r="O51" s="98"/>
    </row>
    <row r="52" spans="1:15" ht="15">
      <c r="A52" s="43">
        <v>45</v>
      </c>
      <c r="B52" s="44" t="s">
        <v>77</v>
      </c>
      <c r="C52" s="45">
        <f>SUM(C53:C53)</f>
        <v>124375</v>
      </c>
      <c r="D52" s="45">
        <f aca="true" t="shared" si="22" ref="D52:I52">SUM(D53)</f>
        <v>0</v>
      </c>
      <c r="E52" s="45">
        <f t="shared" si="22"/>
        <v>0</v>
      </c>
      <c r="F52" s="45">
        <f t="shared" si="22"/>
        <v>0</v>
      </c>
      <c r="G52" s="45">
        <f t="shared" si="22"/>
        <v>0</v>
      </c>
      <c r="H52" s="45">
        <f t="shared" si="22"/>
        <v>0</v>
      </c>
      <c r="I52" s="45">
        <f t="shared" si="22"/>
        <v>0</v>
      </c>
      <c r="J52" s="45">
        <f>SUM(J53:J53)</f>
        <v>124375</v>
      </c>
      <c r="K52" s="45">
        <f>SUM(K53)</f>
        <v>0</v>
      </c>
      <c r="L52" s="45">
        <f>SUM(L53)</f>
        <v>0</v>
      </c>
      <c r="M52" s="45">
        <f>SUM(M53:M53)</f>
        <v>0</v>
      </c>
      <c r="N52" s="45">
        <f>SUM(N53:N53)</f>
        <v>0</v>
      </c>
      <c r="O52" s="98"/>
    </row>
    <row r="53" spans="1:15" ht="15">
      <c r="A53" s="71">
        <v>451</v>
      </c>
      <c r="B53" s="76" t="s">
        <v>79</v>
      </c>
      <c r="C53" s="45">
        <f>SUM(D53:L53)</f>
        <v>124375</v>
      </c>
      <c r="D53" s="77">
        <v>0</v>
      </c>
      <c r="E53" s="77"/>
      <c r="F53" s="77">
        <v>0</v>
      </c>
      <c r="G53" s="77"/>
      <c r="H53" s="77">
        <v>0</v>
      </c>
      <c r="I53" s="77"/>
      <c r="J53" s="77">
        <v>124375</v>
      </c>
      <c r="K53" s="77"/>
      <c r="L53" s="77"/>
      <c r="M53" s="77">
        <v>0</v>
      </c>
      <c r="N53" s="77">
        <v>0</v>
      </c>
      <c r="O53" s="98"/>
    </row>
    <row r="54" spans="1:15" ht="14.25" customHeight="1">
      <c r="A54" s="71"/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98"/>
    </row>
    <row r="55" spans="1:15" s="102" customFormat="1" ht="14.25" customHeight="1">
      <c r="A55" s="94"/>
      <c r="B55" s="99" t="s">
        <v>60</v>
      </c>
      <c r="C55" s="100">
        <f>C56+C70+C77</f>
        <v>1032887</v>
      </c>
      <c r="D55" s="100">
        <f aca="true" t="shared" si="23" ref="D55:N55">D56+D70+D77</f>
        <v>808397</v>
      </c>
      <c r="E55" s="100">
        <f t="shared" si="23"/>
        <v>2180</v>
      </c>
      <c r="F55" s="100">
        <f t="shared" si="23"/>
        <v>220710</v>
      </c>
      <c r="G55" s="100">
        <f t="shared" si="23"/>
        <v>0</v>
      </c>
      <c r="H55" s="100">
        <f t="shared" si="23"/>
        <v>1600</v>
      </c>
      <c r="I55" s="100">
        <f t="shared" si="23"/>
        <v>0</v>
      </c>
      <c r="J55" s="100">
        <f t="shared" si="23"/>
        <v>0</v>
      </c>
      <c r="K55" s="100">
        <f t="shared" si="23"/>
        <v>0</v>
      </c>
      <c r="L55" s="100">
        <f t="shared" si="23"/>
        <v>0</v>
      </c>
      <c r="M55" s="100">
        <f t="shared" si="23"/>
        <v>1032887</v>
      </c>
      <c r="N55" s="100">
        <f t="shared" si="23"/>
        <v>1032887</v>
      </c>
      <c r="O55" s="101"/>
    </row>
    <row r="56" spans="1:15" ht="14.25" customHeight="1">
      <c r="A56" s="47" t="s">
        <v>44</v>
      </c>
      <c r="B56" s="44" t="s">
        <v>56</v>
      </c>
      <c r="C56" s="45">
        <f>SUM(C57)</f>
        <v>1000245</v>
      </c>
      <c r="D56" s="45">
        <f aca="true" t="shared" si="24" ref="D56:N56">SUM(D57)</f>
        <v>808397</v>
      </c>
      <c r="E56" s="45">
        <f t="shared" si="24"/>
        <v>2180</v>
      </c>
      <c r="F56" s="45">
        <f t="shared" si="24"/>
        <v>189668</v>
      </c>
      <c r="G56" s="45">
        <f t="shared" si="24"/>
        <v>0</v>
      </c>
      <c r="H56" s="45">
        <f t="shared" si="24"/>
        <v>0</v>
      </c>
      <c r="I56" s="45">
        <f t="shared" si="24"/>
        <v>0</v>
      </c>
      <c r="J56" s="45">
        <f t="shared" si="24"/>
        <v>0</v>
      </c>
      <c r="K56" s="45">
        <f t="shared" si="24"/>
        <v>0</v>
      </c>
      <c r="L56" s="45">
        <f t="shared" si="24"/>
        <v>0</v>
      </c>
      <c r="M56" s="45">
        <f t="shared" si="24"/>
        <v>1000245</v>
      </c>
      <c r="N56" s="45">
        <f t="shared" si="24"/>
        <v>1000245</v>
      </c>
      <c r="O56" s="98"/>
    </row>
    <row r="57" spans="1:15" ht="14.25" customHeight="1">
      <c r="A57" s="43">
        <v>3</v>
      </c>
      <c r="B57" s="44" t="s">
        <v>23</v>
      </c>
      <c r="C57" s="45">
        <f>SUM(C67+C62+C58)</f>
        <v>1000245</v>
      </c>
      <c r="D57" s="45">
        <f aca="true" t="shared" si="25" ref="D57:N57">SUM(D67+D62+D58)</f>
        <v>808397</v>
      </c>
      <c r="E57" s="45">
        <f t="shared" si="25"/>
        <v>2180</v>
      </c>
      <c r="F57" s="45">
        <f t="shared" si="25"/>
        <v>189668</v>
      </c>
      <c r="G57" s="45">
        <f t="shared" si="25"/>
        <v>0</v>
      </c>
      <c r="H57" s="45">
        <f>SUM(H67+H62+H58)</f>
        <v>0</v>
      </c>
      <c r="I57" s="45">
        <f t="shared" si="25"/>
        <v>0</v>
      </c>
      <c r="J57" s="45">
        <f t="shared" si="25"/>
        <v>0</v>
      </c>
      <c r="K57" s="45">
        <f t="shared" si="25"/>
        <v>0</v>
      </c>
      <c r="L57" s="45">
        <f t="shared" si="25"/>
        <v>0</v>
      </c>
      <c r="M57" s="45">
        <f t="shared" si="25"/>
        <v>1000245</v>
      </c>
      <c r="N57" s="45">
        <f t="shared" si="25"/>
        <v>1000245</v>
      </c>
      <c r="O57" s="98"/>
    </row>
    <row r="58" spans="1:15" ht="14.25" customHeight="1">
      <c r="A58" s="43">
        <v>31</v>
      </c>
      <c r="B58" s="44" t="s">
        <v>24</v>
      </c>
      <c r="C58" s="45">
        <f>SUM(C59:C61)</f>
        <v>728795</v>
      </c>
      <c r="D58" s="45">
        <f aca="true" t="shared" si="26" ref="D58:N58">SUM(D59:D61)</f>
        <v>728795</v>
      </c>
      <c r="E58" s="45">
        <f t="shared" si="26"/>
        <v>0</v>
      </c>
      <c r="F58" s="45">
        <f t="shared" si="26"/>
        <v>0</v>
      </c>
      <c r="G58" s="45">
        <f t="shared" si="26"/>
        <v>0</v>
      </c>
      <c r="H58" s="45">
        <f>SUM(H59:H61)</f>
        <v>0</v>
      </c>
      <c r="I58" s="45">
        <f t="shared" si="26"/>
        <v>0</v>
      </c>
      <c r="J58" s="45">
        <f t="shared" si="26"/>
        <v>0</v>
      </c>
      <c r="K58" s="45">
        <f t="shared" si="26"/>
        <v>0</v>
      </c>
      <c r="L58" s="45">
        <f t="shared" si="26"/>
        <v>0</v>
      </c>
      <c r="M58" s="45">
        <f t="shared" si="26"/>
        <v>728795</v>
      </c>
      <c r="N58" s="45">
        <f t="shared" si="26"/>
        <v>728795</v>
      </c>
      <c r="O58" s="98"/>
    </row>
    <row r="59" spans="1:15" ht="14.25" customHeight="1">
      <c r="A59" s="71">
        <v>311</v>
      </c>
      <c r="B59" s="76" t="s">
        <v>25</v>
      </c>
      <c r="C59" s="77">
        <f>SUM(D59:L59)</f>
        <v>598972</v>
      </c>
      <c r="D59" s="77">
        <v>598972</v>
      </c>
      <c r="E59" s="77"/>
      <c r="F59" s="77"/>
      <c r="G59" s="77"/>
      <c r="H59" s="77"/>
      <c r="I59" s="77"/>
      <c r="J59" s="77"/>
      <c r="K59" s="77"/>
      <c r="L59" s="77"/>
      <c r="M59" s="77">
        <f>C59</f>
        <v>598972</v>
      </c>
      <c r="N59" s="77">
        <f aca="true" t="shared" si="27" ref="N59:N68">M59</f>
        <v>598972</v>
      </c>
      <c r="O59" s="98"/>
    </row>
    <row r="60" spans="1:15" ht="14.25" customHeight="1">
      <c r="A60" s="71">
        <v>312</v>
      </c>
      <c r="B60" s="76" t="s">
        <v>26</v>
      </c>
      <c r="C60" s="77">
        <f>SUM(D60:L60)</f>
        <v>26800</v>
      </c>
      <c r="D60" s="77">
        <v>26800</v>
      </c>
      <c r="E60" s="77"/>
      <c r="F60" s="77"/>
      <c r="G60" s="77"/>
      <c r="H60" s="77"/>
      <c r="I60" s="77"/>
      <c r="J60" s="77"/>
      <c r="K60" s="77"/>
      <c r="L60" s="77"/>
      <c r="M60" s="77">
        <f>C60</f>
        <v>26800</v>
      </c>
      <c r="N60" s="77">
        <f t="shared" si="27"/>
        <v>26800</v>
      </c>
      <c r="O60" s="98"/>
    </row>
    <row r="61" spans="1:15" ht="14.25" customHeight="1">
      <c r="A61" s="71">
        <v>313</v>
      </c>
      <c r="B61" s="76" t="s">
        <v>27</v>
      </c>
      <c r="C61" s="77">
        <f>SUM(D61:L61)</f>
        <v>103023</v>
      </c>
      <c r="D61" s="77">
        <v>103023</v>
      </c>
      <c r="E61" s="77"/>
      <c r="F61" s="77"/>
      <c r="G61" s="77"/>
      <c r="H61" s="77"/>
      <c r="I61" s="77"/>
      <c r="J61" s="77"/>
      <c r="K61" s="77"/>
      <c r="L61" s="77"/>
      <c r="M61" s="77">
        <f>C61</f>
        <v>103023</v>
      </c>
      <c r="N61" s="77">
        <f t="shared" si="27"/>
        <v>103023</v>
      </c>
      <c r="O61" s="98"/>
    </row>
    <row r="62" spans="1:15" ht="14.25" customHeight="1">
      <c r="A62" s="43">
        <v>32</v>
      </c>
      <c r="B62" s="44" t="s">
        <v>28</v>
      </c>
      <c r="C62" s="45">
        <f>SUM(C63:C66)</f>
        <v>271250</v>
      </c>
      <c r="D62" s="45">
        <f aca="true" t="shared" si="28" ref="D62:N62">SUM(D63:D66)</f>
        <v>79602</v>
      </c>
      <c r="E62" s="45">
        <f t="shared" si="28"/>
        <v>2180</v>
      </c>
      <c r="F62" s="45">
        <f t="shared" si="28"/>
        <v>189468</v>
      </c>
      <c r="G62" s="45">
        <f t="shared" si="28"/>
        <v>0</v>
      </c>
      <c r="H62" s="45">
        <f>SUM(H63:H66)</f>
        <v>0</v>
      </c>
      <c r="I62" s="45">
        <f t="shared" si="28"/>
        <v>0</v>
      </c>
      <c r="J62" s="45">
        <f t="shared" si="28"/>
        <v>0</v>
      </c>
      <c r="K62" s="45">
        <f t="shared" si="28"/>
        <v>0</v>
      </c>
      <c r="L62" s="45">
        <f t="shared" si="28"/>
        <v>0</v>
      </c>
      <c r="M62" s="45">
        <f t="shared" si="28"/>
        <v>271250</v>
      </c>
      <c r="N62" s="45">
        <f t="shared" si="28"/>
        <v>271250</v>
      </c>
      <c r="O62" s="98"/>
    </row>
    <row r="63" spans="1:15" ht="14.25" customHeight="1">
      <c r="A63" s="71">
        <v>321</v>
      </c>
      <c r="B63" s="76" t="s">
        <v>29</v>
      </c>
      <c r="C63" s="77">
        <f>SUM(D63:L63)</f>
        <v>84358</v>
      </c>
      <c r="D63" s="77">
        <v>76936</v>
      </c>
      <c r="E63" s="77">
        <v>2180</v>
      </c>
      <c r="F63" s="77">
        <v>5242</v>
      </c>
      <c r="G63" s="77"/>
      <c r="H63" s="77"/>
      <c r="I63" s="77"/>
      <c r="J63" s="77"/>
      <c r="K63" s="77"/>
      <c r="L63" s="77"/>
      <c r="M63" s="77">
        <f>C63</f>
        <v>84358</v>
      </c>
      <c r="N63" s="77">
        <f t="shared" si="27"/>
        <v>84358</v>
      </c>
      <c r="O63" s="98"/>
    </row>
    <row r="64" spans="1:15" ht="14.25" customHeight="1">
      <c r="A64" s="71">
        <v>322</v>
      </c>
      <c r="B64" s="76" t="s">
        <v>30</v>
      </c>
      <c r="C64" s="77">
        <f>SUM(D64:L64)</f>
        <v>116800</v>
      </c>
      <c r="D64" s="77"/>
      <c r="E64" s="77"/>
      <c r="F64" s="77">
        <v>116800</v>
      </c>
      <c r="G64" s="77"/>
      <c r="H64" s="77"/>
      <c r="I64" s="77"/>
      <c r="J64" s="77"/>
      <c r="K64" s="77"/>
      <c r="L64" s="77"/>
      <c r="M64" s="77">
        <f>C64</f>
        <v>116800</v>
      </c>
      <c r="N64" s="77">
        <f t="shared" si="27"/>
        <v>116800</v>
      </c>
      <c r="O64" s="98"/>
    </row>
    <row r="65" spans="1:15" ht="14.25" customHeight="1">
      <c r="A65" s="71">
        <v>323</v>
      </c>
      <c r="B65" s="76" t="s">
        <v>31</v>
      </c>
      <c r="C65" s="77">
        <f>SUM(D65:L65)</f>
        <v>62793</v>
      </c>
      <c r="D65" s="77"/>
      <c r="E65" s="77"/>
      <c r="F65" s="77">
        <v>62793</v>
      </c>
      <c r="G65" s="77"/>
      <c r="H65" s="77"/>
      <c r="I65" s="77"/>
      <c r="J65" s="77"/>
      <c r="K65" s="77"/>
      <c r="L65" s="77"/>
      <c r="M65" s="77">
        <f>C65</f>
        <v>62793</v>
      </c>
      <c r="N65" s="77">
        <f t="shared" si="27"/>
        <v>62793</v>
      </c>
      <c r="O65" s="98"/>
    </row>
    <row r="66" spans="1:15" ht="14.25" customHeight="1">
      <c r="A66" s="71">
        <v>329</v>
      </c>
      <c r="B66" s="76" t="s">
        <v>32</v>
      </c>
      <c r="C66" s="77">
        <f>SUM(D66:L66)</f>
        <v>7299</v>
      </c>
      <c r="D66" s="77">
        <v>2666</v>
      </c>
      <c r="E66" s="77"/>
      <c r="F66" s="77">
        <v>4633</v>
      </c>
      <c r="G66" s="77"/>
      <c r="H66" s="77"/>
      <c r="I66" s="77"/>
      <c r="J66" s="77"/>
      <c r="K66" s="77"/>
      <c r="L66" s="77"/>
      <c r="M66" s="77">
        <f>C66</f>
        <v>7299</v>
      </c>
      <c r="N66" s="77">
        <f t="shared" si="27"/>
        <v>7299</v>
      </c>
      <c r="O66" s="98"/>
    </row>
    <row r="67" spans="1:15" ht="14.25" customHeight="1">
      <c r="A67" s="43">
        <v>34</v>
      </c>
      <c r="B67" s="44" t="s">
        <v>33</v>
      </c>
      <c r="C67" s="45">
        <f>SUM(C68)</f>
        <v>200</v>
      </c>
      <c r="D67" s="45">
        <f aca="true" t="shared" si="29" ref="D67:N67">SUM(D68)</f>
        <v>0</v>
      </c>
      <c r="E67" s="45">
        <f t="shared" si="29"/>
        <v>0</v>
      </c>
      <c r="F67" s="45">
        <f t="shared" si="29"/>
        <v>200</v>
      </c>
      <c r="G67" s="45">
        <f t="shared" si="29"/>
        <v>0</v>
      </c>
      <c r="H67" s="45">
        <f t="shared" si="29"/>
        <v>0</v>
      </c>
      <c r="I67" s="45">
        <f t="shared" si="29"/>
        <v>0</v>
      </c>
      <c r="J67" s="45">
        <f t="shared" si="29"/>
        <v>0</v>
      </c>
      <c r="K67" s="45">
        <f t="shared" si="29"/>
        <v>0</v>
      </c>
      <c r="L67" s="45">
        <f t="shared" si="29"/>
        <v>0</v>
      </c>
      <c r="M67" s="45">
        <f t="shared" si="29"/>
        <v>200</v>
      </c>
      <c r="N67" s="45">
        <f t="shared" si="29"/>
        <v>200</v>
      </c>
      <c r="O67" s="98"/>
    </row>
    <row r="68" spans="1:15" ht="14.25" customHeight="1">
      <c r="A68" s="71">
        <v>343</v>
      </c>
      <c r="B68" s="76" t="s">
        <v>34</v>
      </c>
      <c r="C68" s="77">
        <f>SUM(D68:L68)</f>
        <v>200</v>
      </c>
      <c r="D68" s="77"/>
      <c r="E68" s="77"/>
      <c r="F68" s="77">
        <v>200</v>
      </c>
      <c r="G68" s="77"/>
      <c r="H68" s="77"/>
      <c r="I68" s="77"/>
      <c r="J68" s="77"/>
      <c r="K68" s="77"/>
      <c r="L68" s="77"/>
      <c r="M68" s="77">
        <f>C68</f>
        <v>200</v>
      </c>
      <c r="N68" s="77">
        <f t="shared" si="27"/>
        <v>200</v>
      </c>
      <c r="O68" s="98"/>
    </row>
    <row r="69" spans="1:15" ht="14.25" customHeight="1">
      <c r="A69" s="71"/>
      <c r="B69" s="76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98"/>
    </row>
    <row r="70" spans="1:15" s="89" customFormat="1" ht="14.25" customHeight="1">
      <c r="A70" s="88" t="s">
        <v>44</v>
      </c>
      <c r="B70" s="86" t="s">
        <v>61</v>
      </c>
      <c r="C70" s="87">
        <f>SUM(C71)</f>
        <v>1600</v>
      </c>
      <c r="D70" s="87">
        <f aca="true" t="shared" si="30" ref="D70:N71">SUM(D71)</f>
        <v>0</v>
      </c>
      <c r="E70" s="87">
        <f t="shared" si="30"/>
        <v>0</v>
      </c>
      <c r="F70" s="87">
        <f t="shared" si="30"/>
        <v>0</v>
      </c>
      <c r="G70" s="87">
        <f t="shared" si="30"/>
        <v>0</v>
      </c>
      <c r="H70" s="87">
        <f t="shared" si="30"/>
        <v>1600</v>
      </c>
      <c r="I70" s="87">
        <f t="shared" si="30"/>
        <v>0</v>
      </c>
      <c r="J70" s="87">
        <f t="shared" si="30"/>
        <v>0</v>
      </c>
      <c r="K70" s="87">
        <f t="shared" si="30"/>
        <v>0</v>
      </c>
      <c r="L70" s="87">
        <f t="shared" si="30"/>
        <v>0</v>
      </c>
      <c r="M70" s="87">
        <f t="shared" si="30"/>
        <v>1600</v>
      </c>
      <c r="N70" s="87">
        <f t="shared" si="30"/>
        <v>1600</v>
      </c>
      <c r="O70" s="98"/>
    </row>
    <row r="71" spans="1:15" ht="14.25" customHeight="1">
      <c r="A71" s="43">
        <v>3</v>
      </c>
      <c r="B71" s="44" t="s">
        <v>23</v>
      </c>
      <c r="C71" s="45">
        <f>SUM(C72)</f>
        <v>1600</v>
      </c>
      <c r="D71" s="45">
        <f t="shared" si="30"/>
        <v>0</v>
      </c>
      <c r="E71" s="45">
        <f t="shared" si="30"/>
        <v>0</v>
      </c>
      <c r="F71" s="45">
        <f t="shared" si="30"/>
        <v>0</v>
      </c>
      <c r="G71" s="45">
        <f t="shared" si="30"/>
        <v>0</v>
      </c>
      <c r="H71" s="45">
        <f t="shared" si="30"/>
        <v>1600</v>
      </c>
      <c r="I71" s="45">
        <f t="shared" si="30"/>
        <v>0</v>
      </c>
      <c r="J71" s="45">
        <f t="shared" si="30"/>
        <v>0</v>
      </c>
      <c r="K71" s="45">
        <f t="shared" si="30"/>
        <v>0</v>
      </c>
      <c r="L71" s="45">
        <f t="shared" si="30"/>
        <v>0</v>
      </c>
      <c r="M71" s="45">
        <f t="shared" si="30"/>
        <v>1600</v>
      </c>
      <c r="N71" s="45">
        <f t="shared" si="30"/>
        <v>1600</v>
      </c>
      <c r="O71" s="98"/>
    </row>
    <row r="72" spans="1:15" ht="14.25" customHeight="1">
      <c r="A72" s="43">
        <v>32</v>
      </c>
      <c r="B72" s="44" t="s">
        <v>28</v>
      </c>
      <c r="C72" s="45">
        <f aca="true" t="shared" si="31" ref="C72:N72">SUM(C73:C75)</f>
        <v>1600</v>
      </c>
      <c r="D72" s="45">
        <f t="shared" si="31"/>
        <v>0</v>
      </c>
      <c r="E72" s="45">
        <f t="shared" si="31"/>
        <v>0</v>
      </c>
      <c r="F72" s="45">
        <f t="shared" si="31"/>
        <v>0</v>
      </c>
      <c r="G72" s="45">
        <f t="shared" si="31"/>
        <v>0</v>
      </c>
      <c r="H72" s="45">
        <f t="shared" si="31"/>
        <v>1600</v>
      </c>
      <c r="I72" s="45">
        <f t="shared" si="31"/>
        <v>0</v>
      </c>
      <c r="J72" s="45">
        <f t="shared" si="31"/>
        <v>0</v>
      </c>
      <c r="K72" s="45">
        <f t="shared" si="31"/>
        <v>0</v>
      </c>
      <c r="L72" s="45">
        <f t="shared" si="31"/>
        <v>0</v>
      </c>
      <c r="M72" s="45">
        <f t="shared" si="31"/>
        <v>1600</v>
      </c>
      <c r="N72" s="45">
        <f t="shared" si="31"/>
        <v>1600</v>
      </c>
      <c r="O72" s="98"/>
    </row>
    <row r="73" spans="1:15" ht="14.25" customHeight="1">
      <c r="A73" s="71">
        <v>321</v>
      </c>
      <c r="B73" s="76" t="s">
        <v>29</v>
      </c>
      <c r="C73" s="77">
        <f>SUM(D73:L73)</f>
        <v>0</v>
      </c>
      <c r="D73" s="77">
        <v>0</v>
      </c>
      <c r="E73" s="77"/>
      <c r="F73" s="77"/>
      <c r="G73" s="77"/>
      <c r="H73" s="77">
        <v>0</v>
      </c>
      <c r="I73" s="77"/>
      <c r="J73" s="77"/>
      <c r="K73" s="77"/>
      <c r="L73" s="77"/>
      <c r="M73" s="77">
        <f>C73</f>
        <v>0</v>
      </c>
      <c r="N73" s="77">
        <f>M73</f>
        <v>0</v>
      </c>
      <c r="O73" s="98"/>
    </row>
    <row r="74" spans="1:15" ht="14.25" customHeight="1">
      <c r="A74" s="71">
        <v>322</v>
      </c>
      <c r="B74" s="76" t="s">
        <v>30</v>
      </c>
      <c r="C74" s="77">
        <f>SUM(D74:L74)</f>
        <v>1600</v>
      </c>
      <c r="D74" s="77"/>
      <c r="E74" s="77"/>
      <c r="F74" s="77"/>
      <c r="G74" s="77"/>
      <c r="H74" s="77">
        <v>1600</v>
      </c>
      <c r="I74" s="77"/>
      <c r="J74" s="77"/>
      <c r="K74" s="77"/>
      <c r="L74" s="77"/>
      <c r="M74" s="77">
        <f>C74</f>
        <v>1600</v>
      </c>
      <c r="N74" s="77">
        <f>M74</f>
        <v>1600</v>
      </c>
      <c r="O74" s="98"/>
    </row>
    <row r="75" spans="1:15" ht="14.25" customHeight="1">
      <c r="A75" s="71">
        <v>323</v>
      </c>
      <c r="B75" s="76" t="s">
        <v>31</v>
      </c>
      <c r="C75" s="77">
        <f>SUM(D75:L75)</f>
        <v>0</v>
      </c>
      <c r="D75" s="77"/>
      <c r="E75" s="77"/>
      <c r="F75" s="77"/>
      <c r="G75" s="77"/>
      <c r="H75" s="77">
        <v>0</v>
      </c>
      <c r="I75" s="77"/>
      <c r="J75" s="77"/>
      <c r="K75" s="77"/>
      <c r="L75" s="77"/>
      <c r="M75" s="77">
        <f>C75</f>
        <v>0</v>
      </c>
      <c r="N75" s="77">
        <f>M75</f>
        <v>0</v>
      </c>
      <c r="O75" s="98"/>
    </row>
    <row r="76" spans="1:15" ht="14.25" customHeight="1">
      <c r="A76" s="71"/>
      <c r="B76" s="76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98"/>
    </row>
    <row r="77" spans="1:15" s="93" customFormat="1" ht="14.25" customHeight="1">
      <c r="A77" s="88" t="s">
        <v>45</v>
      </c>
      <c r="B77" s="86" t="s">
        <v>72</v>
      </c>
      <c r="C77" s="87">
        <f>SUM(C78)</f>
        <v>31042</v>
      </c>
      <c r="D77" s="87">
        <f aca="true" t="shared" si="32" ref="D77:N77">SUM(D78)</f>
        <v>0</v>
      </c>
      <c r="E77" s="87">
        <f t="shared" si="32"/>
        <v>0</v>
      </c>
      <c r="F77" s="87">
        <f t="shared" si="32"/>
        <v>31042</v>
      </c>
      <c r="G77" s="87">
        <f t="shared" si="32"/>
        <v>0</v>
      </c>
      <c r="H77" s="87">
        <f t="shared" si="32"/>
        <v>0</v>
      </c>
      <c r="I77" s="87">
        <f t="shared" si="32"/>
        <v>0</v>
      </c>
      <c r="J77" s="87">
        <f t="shared" si="32"/>
        <v>0</v>
      </c>
      <c r="K77" s="87">
        <f t="shared" si="32"/>
        <v>0</v>
      </c>
      <c r="L77" s="87">
        <f t="shared" si="32"/>
        <v>0</v>
      </c>
      <c r="M77" s="87">
        <f t="shared" si="32"/>
        <v>31042</v>
      </c>
      <c r="N77" s="87">
        <f t="shared" si="32"/>
        <v>31042</v>
      </c>
      <c r="O77" s="98"/>
    </row>
    <row r="78" spans="1:15" ht="14.25" customHeight="1">
      <c r="A78" s="43">
        <v>4</v>
      </c>
      <c r="B78" s="44" t="s">
        <v>36</v>
      </c>
      <c r="C78" s="45">
        <f>SUM(C79+C81)</f>
        <v>31042</v>
      </c>
      <c r="D78" s="45">
        <f aca="true" t="shared" si="33" ref="D78:N78">SUM(D79+D81)</f>
        <v>0</v>
      </c>
      <c r="E78" s="45">
        <f t="shared" si="33"/>
        <v>0</v>
      </c>
      <c r="F78" s="45">
        <f t="shared" si="33"/>
        <v>31042</v>
      </c>
      <c r="G78" s="45">
        <f t="shared" si="33"/>
        <v>0</v>
      </c>
      <c r="H78" s="45">
        <f t="shared" si="33"/>
        <v>0</v>
      </c>
      <c r="I78" s="45">
        <f t="shared" si="33"/>
        <v>0</v>
      </c>
      <c r="J78" s="45">
        <f t="shared" si="33"/>
        <v>0</v>
      </c>
      <c r="K78" s="45">
        <f t="shared" si="33"/>
        <v>0</v>
      </c>
      <c r="L78" s="45">
        <f t="shared" si="33"/>
        <v>0</v>
      </c>
      <c r="M78" s="45">
        <f t="shared" si="33"/>
        <v>31042</v>
      </c>
      <c r="N78" s="45">
        <f t="shared" si="33"/>
        <v>31042</v>
      </c>
      <c r="O78" s="98"/>
    </row>
    <row r="79" spans="1:15" ht="14.25" customHeight="1">
      <c r="A79" s="43">
        <v>41</v>
      </c>
      <c r="B79" s="44" t="s">
        <v>40</v>
      </c>
      <c r="C79" s="45">
        <f aca="true" t="shared" si="34" ref="C79:N79">SUM(C80)</f>
        <v>0</v>
      </c>
      <c r="D79" s="45">
        <f t="shared" si="34"/>
        <v>0</v>
      </c>
      <c r="E79" s="45">
        <f t="shared" si="34"/>
        <v>0</v>
      </c>
      <c r="F79" s="45">
        <f t="shared" si="34"/>
        <v>0</v>
      </c>
      <c r="G79" s="45">
        <f t="shared" si="34"/>
        <v>0</v>
      </c>
      <c r="H79" s="45">
        <f t="shared" si="34"/>
        <v>0</v>
      </c>
      <c r="I79" s="45">
        <f t="shared" si="34"/>
        <v>0</v>
      </c>
      <c r="J79" s="45">
        <f t="shared" si="34"/>
        <v>0</v>
      </c>
      <c r="K79" s="45">
        <f t="shared" si="34"/>
        <v>0</v>
      </c>
      <c r="L79" s="45">
        <f t="shared" si="34"/>
        <v>0</v>
      </c>
      <c r="M79" s="45">
        <f t="shared" si="34"/>
        <v>0</v>
      </c>
      <c r="N79" s="45">
        <f t="shared" si="34"/>
        <v>0</v>
      </c>
      <c r="O79" s="98"/>
    </row>
    <row r="80" spans="1:15" s="46" customFormat="1" ht="14.25" customHeight="1">
      <c r="A80" s="71">
        <v>411</v>
      </c>
      <c r="B80" s="76" t="s">
        <v>38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>
        <f>C80</f>
        <v>0</v>
      </c>
      <c r="N80" s="77">
        <f>M80</f>
        <v>0</v>
      </c>
      <c r="O80" s="98"/>
    </row>
    <row r="81" spans="1:15" ht="14.25" customHeight="1">
      <c r="A81" s="43">
        <v>42</v>
      </c>
      <c r="B81" s="44" t="s">
        <v>37</v>
      </c>
      <c r="C81" s="45">
        <f aca="true" t="shared" si="35" ref="C81:N81">SUM(C82:C82)</f>
        <v>31042</v>
      </c>
      <c r="D81" s="45">
        <f t="shared" si="35"/>
        <v>0</v>
      </c>
      <c r="E81" s="45">
        <f t="shared" si="35"/>
        <v>0</v>
      </c>
      <c r="F81" s="45">
        <f t="shared" si="35"/>
        <v>31042</v>
      </c>
      <c r="G81" s="45">
        <f t="shared" si="35"/>
        <v>0</v>
      </c>
      <c r="H81" s="45">
        <f t="shared" si="35"/>
        <v>0</v>
      </c>
      <c r="I81" s="45">
        <f t="shared" si="35"/>
        <v>0</v>
      </c>
      <c r="J81" s="45">
        <f t="shared" si="35"/>
        <v>0</v>
      </c>
      <c r="K81" s="45">
        <f t="shared" si="35"/>
        <v>0</v>
      </c>
      <c r="L81" s="45">
        <f t="shared" si="35"/>
        <v>0</v>
      </c>
      <c r="M81" s="45">
        <f t="shared" si="35"/>
        <v>31042</v>
      </c>
      <c r="N81" s="45">
        <f t="shared" si="35"/>
        <v>31042</v>
      </c>
      <c r="O81" s="98"/>
    </row>
    <row r="82" spans="1:15" ht="14.25" customHeight="1">
      <c r="A82" s="71">
        <v>422</v>
      </c>
      <c r="B82" s="76" t="s">
        <v>35</v>
      </c>
      <c r="C82" s="77">
        <f>SUM(D82:L82)</f>
        <v>31042</v>
      </c>
      <c r="D82" s="77"/>
      <c r="E82" s="77"/>
      <c r="F82" s="77">
        <v>31042</v>
      </c>
      <c r="G82" s="77"/>
      <c r="H82" s="77"/>
      <c r="I82" s="77"/>
      <c r="J82" s="77"/>
      <c r="K82" s="77">
        <v>0</v>
      </c>
      <c r="L82" s="77"/>
      <c r="M82" s="77">
        <f>C82</f>
        <v>31042</v>
      </c>
      <c r="N82" s="77">
        <f>M82</f>
        <v>31042</v>
      </c>
      <c r="O82" s="98"/>
    </row>
    <row r="83" spans="1:15" s="95" customFormat="1" ht="14.25" customHeight="1">
      <c r="A83" s="94"/>
      <c r="B83" s="96"/>
      <c r="C83" s="97"/>
      <c r="D83" s="97"/>
      <c r="E83" s="97"/>
      <c r="F83" s="77"/>
      <c r="G83" s="97"/>
      <c r="H83" s="97"/>
      <c r="I83" s="97"/>
      <c r="J83" s="97"/>
      <c r="K83" s="97"/>
      <c r="L83" s="97"/>
      <c r="M83" s="97"/>
      <c r="N83" s="97"/>
      <c r="O83" s="98"/>
    </row>
    <row r="84" spans="1:15" s="95" customFormat="1" ht="14.25" customHeight="1">
      <c r="A84" s="94"/>
      <c r="B84" s="99" t="s">
        <v>62</v>
      </c>
      <c r="C84" s="100">
        <f>SUM(C85+C99+C113)</f>
        <v>659625</v>
      </c>
      <c r="D84" s="100">
        <f aca="true" t="shared" si="36" ref="D84:N84">SUM(D85+D99+D113)</f>
        <v>0</v>
      </c>
      <c r="E84" s="100">
        <f t="shared" si="36"/>
        <v>0</v>
      </c>
      <c r="F84" s="100">
        <f t="shared" si="36"/>
        <v>173795</v>
      </c>
      <c r="G84" s="100">
        <f t="shared" si="36"/>
        <v>0</v>
      </c>
      <c r="H84" s="100">
        <f t="shared" si="36"/>
        <v>1760</v>
      </c>
      <c r="I84" s="100">
        <f t="shared" si="36"/>
        <v>484070</v>
      </c>
      <c r="J84" s="100">
        <f t="shared" si="36"/>
        <v>0</v>
      </c>
      <c r="K84" s="100">
        <f t="shared" si="36"/>
        <v>0</v>
      </c>
      <c r="L84" s="100">
        <f t="shared" si="36"/>
        <v>0</v>
      </c>
      <c r="M84" s="100">
        <f t="shared" si="36"/>
        <v>659625</v>
      </c>
      <c r="N84" s="100">
        <f t="shared" si="36"/>
        <v>659625</v>
      </c>
      <c r="O84" s="101"/>
    </row>
    <row r="85" spans="1:15" s="79" customFormat="1" ht="14.25" customHeight="1">
      <c r="A85" s="47" t="s">
        <v>44</v>
      </c>
      <c r="B85" s="44" t="s">
        <v>56</v>
      </c>
      <c r="C85" s="45">
        <f>SUM(C86)</f>
        <v>653635</v>
      </c>
      <c r="D85" s="45">
        <f aca="true" t="shared" si="37" ref="D85:N85">SUM(D86)</f>
        <v>0</v>
      </c>
      <c r="E85" s="45">
        <f t="shared" si="37"/>
        <v>0</v>
      </c>
      <c r="F85" s="45">
        <f t="shared" si="37"/>
        <v>169565</v>
      </c>
      <c r="G85" s="45">
        <f t="shared" si="37"/>
        <v>0</v>
      </c>
      <c r="H85" s="45">
        <f t="shared" si="37"/>
        <v>0</v>
      </c>
      <c r="I85" s="45">
        <f t="shared" si="37"/>
        <v>484070</v>
      </c>
      <c r="J85" s="45">
        <f t="shared" si="37"/>
        <v>0</v>
      </c>
      <c r="K85" s="45">
        <f t="shared" si="37"/>
        <v>0</v>
      </c>
      <c r="L85" s="45">
        <f t="shared" si="37"/>
        <v>0</v>
      </c>
      <c r="M85" s="45">
        <f t="shared" si="37"/>
        <v>653635</v>
      </c>
      <c r="N85" s="45">
        <f t="shared" si="37"/>
        <v>653635</v>
      </c>
      <c r="O85" s="98"/>
    </row>
    <row r="86" spans="1:15" s="46" customFormat="1" ht="14.25" customHeight="1">
      <c r="A86" s="43">
        <v>3</v>
      </c>
      <c r="B86" s="44" t="s">
        <v>23</v>
      </c>
      <c r="C86" s="45">
        <f>SUM(C96+C91+C87)</f>
        <v>653635</v>
      </c>
      <c r="D86" s="45">
        <f aca="true" t="shared" si="38" ref="D86:N86">SUM(D96+D91+D87)</f>
        <v>0</v>
      </c>
      <c r="E86" s="45">
        <f t="shared" si="38"/>
        <v>0</v>
      </c>
      <c r="F86" s="45">
        <f t="shared" si="38"/>
        <v>169565</v>
      </c>
      <c r="G86" s="45">
        <f t="shared" si="38"/>
        <v>0</v>
      </c>
      <c r="H86" s="45">
        <f>SUM(H96+H91+H87)</f>
        <v>0</v>
      </c>
      <c r="I86" s="45">
        <f t="shared" si="38"/>
        <v>484070</v>
      </c>
      <c r="J86" s="45">
        <f t="shared" si="38"/>
        <v>0</v>
      </c>
      <c r="K86" s="45">
        <f t="shared" si="38"/>
        <v>0</v>
      </c>
      <c r="L86" s="45">
        <f t="shared" si="38"/>
        <v>0</v>
      </c>
      <c r="M86" s="45">
        <f t="shared" si="38"/>
        <v>653635</v>
      </c>
      <c r="N86" s="45">
        <f t="shared" si="38"/>
        <v>653635</v>
      </c>
      <c r="O86" s="98"/>
    </row>
    <row r="87" spans="1:15" ht="14.25" customHeight="1">
      <c r="A87" s="43">
        <v>31</v>
      </c>
      <c r="B87" s="44" t="s">
        <v>24</v>
      </c>
      <c r="C87" s="45">
        <f>SUM(C88:C90)</f>
        <v>450325</v>
      </c>
      <c r="D87" s="45">
        <f aca="true" t="shared" si="39" ref="D87:N87">SUM(D88:D90)</f>
        <v>0</v>
      </c>
      <c r="E87" s="45">
        <f t="shared" si="39"/>
        <v>0</v>
      </c>
      <c r="F87" s="45">
        <f t="shared" si="39"/>
        <v>0</v>
      </c>
      <c r="G87" s="45">
        <f t="shared" si="39"/>
        <v>0</v>
      </c>
      <c r="H87" s="45">
        <f>SUM(H88:H90)</f>
        <v>0</v>
      </c>
      <c r="I87" s="45">
        <f t="shared" si="39"/>
        <v>450325</v>
      </c>
      <c r="J87" s="45">
        <f t="shared" si="39"/>
        <v>0</v>
      </c>
      <c r="K87" s="45">
        <f t="shared" si="39"/>
        <v>0</v>
      </c>
      <c r="L87" s="45">
        <f t="shared" si="39"/>
        <v>0</v>
      </c>
      <c r="M87" s="45">
        <f t="shared" si="39"/>
        <v>450325</v>
      </c>
      <c r="N87" s="45">
        <f t="shared" si="39"/>
        <v>450325</v>
      </c>
      <c r="O87" s="98"/>
    </row>
    <row r="88" spans="1:15" ht="14.25" customHeight="1">
      <c r="A88" s="71">
        <v>311</v>
      </c>
      <c r="B88" s="76" t="s">
        <v>25</v>
      </c>
      <c r="C88" s="77">
        <f>SUM(D88:L88)</f>
        <v>376557</v>
      </c>
      <c r="D88" s="77">
        <v>0</v>
      </c>
      <c r="E88" s="77"/>
      <c r="F88" s="77">
        <v>0</v>
      </c>
      <c r="G88" s="77"/>
      <c r="H88" s="77"/>
      <c r="I88" s="77">
        <v>376557</v>
      </c>
      <c r="J88" s="77"/>
      <c r="K88" s="77"/>
      <c r="L88" s="77"/>
      <c r="M88" s="77">
        <f>C88</f>
        <v>376557</v>
      </c>
      <c r="N88" s="77">
        <f aca="true" t="shared" si="40" ref="N88:N95">M88</f>
        <v>376557</v>
      </c>
      <c r="O88" s="98"/>
    </row>
    <row r="89" spans="1:15" ht="14.25" customHeight="1">
      <c r="A89" s="71">
        <v>312</v>
      </c>
      <c r="B89" s="76" t="s">
        <v>26</v>
      </c>
      <c r="C89" s="77">
        <f>SUM(D89:L89)</f>
        <v>9000</v>
      </c>
      <c r="D89" s="77">
        <v>0</v>
      </c>
      <c r="E89" s="77"/>
      <c r="F89" s="77">
        <v>0</v>
      </c>
      <c r="G89" s="77"/>
      <c r="H89" s="77"/>
      <c r="I89" s="77">
        <v>9000</v>
      </c>
      <c r="J89" s="77"/>
      <c r="K89" s="77"/>
      <c r="L89" s="77"/>
      <c r="M89" s="77">
        <f>C89</f>
        <v>9000</v>
      </c>
      <c r="N89" s="77">
        <f t="shared" si="40"/>
        <v>9000</v>
      </c>
      <c r="O89" s="98"/>
    </row>
    <row r="90" spans="1:15" ht="14.25" customHeight="1">
      <c r="A90" s="71">
        <v>313</v>
      </c>
      <c r="B90" s="76" t="s">
        <v>27</v>
      </c>
      <c r="C90" s="77">
        <f>SUM(D90:L90)</f>
        <v>64768</v>
      </c>
      <c r="D90" s="77">
        <v>0</v>
      </c>
      <c r="E90" s="77"/>
      <c r="F90" s="77">
        <v>0</v>
      </c>
      <c r="G90" s="77"/>
      <c r="H90" s="77"/>
      <c r="I90" s="77">
        <v>64768</v>
      </c>
      <c r="J90" s="77"/>
      <c r="K90" s="77"/>
      <c r="L90" s="77"/>
      <c r="M90" s="77">
        <f>C90</f>
        <v>64768</v>
      </c>
      <c r="N90" s="77">
        <f t="shared" si="40"/>
        <v>64768</v>
      </c>
      <c r="O90" s="98"/>
    </row>
    <row r="91" spans="1:15" ht="14.25" customHeight="1">
      <c r="A91" s="43">
        <v>32</v>
      </c>
      <c r="B91" s="44" t="s">
        <v>28</v>
      </c>
      <c r="C91" s="45">
        <f>SUM(C92:C95)</f>
        <v>202810</v>
      </c>
      <c r="D91" s="45">
        <f aca="true" t="shared" si="41" ref="D91:N91">SUM(D92:D95)</f>
        <v>0</v>
      </c>
      <c r="E91" s="45">
        <f t="shared" si="41"/>
        <v>0</v>
      </c>
      <c r="F91" s="45">
        <f t="shared" si="41"/>
        <v>169065</v>
      </c>
      <c r="G91" s="45">
        <f t="shared" si="41"/>
        <v>0</v>
      </c>
      <c r="H91" s="45">
        <f>SUM(H92:H95)</f>
        <v>0</v>
      </c>
      <c r="I91" s="45">
        <f t="shared" si="41"/>
        <v>33745</v>
      </c>
      <c r="J91" s="45">
        <f t="shared" si="41"/>
        <v>0</v>
      </c>
      <c r="K91" s="45">
        <f t="shared" si="41"/>
        <v>0</v>
      </c>
      <c r="L91" s="45">
        <f t="shared" si="41"/>
        <v>0</v>
      </c>
      <c r="M91" s="45">
        <f t="shared" si="41"/>
        <v>202810</v>
      </c>
      <c r="N91" s="45">
        <f t="shared" si="41"/>
        <v>202810</v>
      </c>
      <c r="O91" s="98"/>
    </row>
    <row r="92" spans="1:15" ht="14.25" customHeight="1">
      <c r="A92" s="71">
        <v>321</v>
      </c>
      <c r="B92" s="76" t="s">
        <v>29</v>
      </c>
      <c r="C92" s="77">
        <f>SUM(D92:L92)</f>
        <v>34730</v>
      </c>
      <c r="D92" s="77"/>
      <c r="E92" s="77"/>
      <c r="F92" s="77">
        <v>2036</v>
      </c>
      <c r="G92" s="77"/>
      <c r="H92" s="77"/>
      <c r="I92" s="77">
        <v>32694</v>
      </c>
      <c r="J92" s="77"/>
      <c r="K92" s="77"/>
      <c r="L92" s="77"/>
      <c r="M92" s="77">
        <f>C92</f>
        <v>34730</v>
      </c>
      <c r="N92" s="77">
        <f t="shared" si="40"/>
        <v>34730</v>
      </c>
      <c r="O92" s="98"/>
    </row>
    <row r="93" spans="1:15" ht="14.25" customHeight="1">
      <c r="A93" s="71">
        <v>322</v>
      </c>
      <c r="B93" s="76" t="s">
        <v>30</v>
      </c>
      <c r="C93" s="77">
        <f>SUM(D93:L93)</f>
        <v>37903</v>
      </c>
      <c r="D93" s="77"/>
      <c r="E93" s="77"/>
      <c r="F93" s="77">
        <v>37903</v>
      </c>
      <c r="G93" s="77"/>
      <c r="H93" s="77"/>
      <c r="I93" s="77"/>
      <c r="J93" s="77"/>
      <c r="K93" s="77"/>
      <c r="L93" s="77"/>
      <c r="M93" s="77">
        <f>C93</f>
        <v>37903</v>
      </c>
      <c r="N93" s="77">
        <f t="shared" si="40"/>
        <v>37903</v>
      </c>
      <c r="O93" s="98"/>
    </row>
    <row r="94" spans="1:15" ht="14.25" customHeight="1">
      <c r="A94" s="71">
        <v>323</v>
      </c>
      <c r="B94" s="76" t="s">
        <v>31</v>
      </c>
      <c r="C94" s="77">
        <f>SUM(D94:L94)</f>
        <v>126831</v>
      </c>
      <c r="D94" s="77"/>
      <c r="E94" s="77"/>
      <c r="F94" s="77">
        <v>126831</v>
      </c>
      <c r="G94" s="77"/>
      <c r="H94" s="77"/>
      <c r="I94" s="77"/>
      <c r="J94" s="77"/>
      <c r="K94" s="77"/>
      <c r="L94" s="77"/>
      <c r="M94" s="77">
        <f>C94</f>
        <v>126831</v>
      </c>
      <c r="N94" s="77">
        <f t="shared" si="40"/>
        <v>126831</v>
      </c>
      <c r="O94" s="98"/>
    </row>
    <row r="95" spans="1:15" ht="14.25" customHeight="1">
      <c r="A95" s="71">
        <v>329</v>
      </c>
      <c r="B95" s="76" t="s">
        <v>32</v>
      </c>
      <c r="C95" s="77">
        <f>SUM(D95:L95)</f>
        <v>3346</v>
      </c>
      <c r="D95" s="77"/>
      <c r="E95" s="77"/>
      <c r="F95" s="77">
        <v>2295</v>
      </c>
      <c r="G95" s="77"/>
      <c r="H95" s="77"/>
      <c r="I95" s="77">
        <v>1051</v>
      </c>
      <c r="J95" s="77"/>
      <c r="K95" s="77"/>
      <c r="L95" s="77"/>
      <c r="M95" s="77">
        <f>C95</f>
        <v>3346</v>
      </c>
      <c r="N95" s="77">
        <f t="shared" si="40"/>
        <v>3346</v>
      </c>
      <c r="O95" s="98"/>
    </row>
    <row r="96" spans="1:15" ht="14.25" customHeight="1">
      <c r="A96" s="43">
        <v>34</v>
      </c>
      <c r="B96" s="44" t="s">
        <v>33</v>
      </c>
      <c r="C96" s="45">
        <f>SUM(C97)</f>
        <v>500</v>
      </c>
      <c r="D96" s="45">
        <f aca="true" t="shared" si="42" ref="D96:N96">SUM(D97)</f>
        <v>0</v>
      </c>
      <c r="E96" s="45">
        <f t="shared" si="42"/>
        <v>0</v>
      </c>
      <c r="F96" s="45">
        <f t="shared" si="42"/>
        <v>500</v>
      </c>
      <c r="G96" s="45">
        <f t="shared" si="42"/>
        <v>0</v>
      </c>
      <c r="H96" s="45">
        <f t="shared" si="42"/>
        <v>0</v>
      </c>
      <c r="I96" s="45">
        <f t="shared" si="42"/>
        <v>0</v>
      </c>
      <c r="J96" s="45">
        <f t="shared" si="42"/>
        <v>0</v>
      </c>
      <c r="K96" s="45">
        <f t="shared" si="42"/>
        <v>0</v>
      </c>
      <c r="L96" s="45">
        <f t="shared" si="42"/>
        <v>0</v>
      </c>
      <c r="M96" s="45">
        <f t="shared" si="42"/>
        <v>500</v>
      </c>
      <c r="N96" s="45">
        <f t="shared" si="42"/>
        <v>500</v>
      </c>
      <c r="O96" s="98"/>
    </row>
    <row r="97" spans="1:15" ht="14.25" customHeight="1">
      <c r="A97" s="71">
        <v>343</v>
      </c>
      <c r="B97" s="76" t="s">
        <v>34</v>
      </c>
      <c r="C97" s="77">
        <f>SUM(D97:L97)</f>
        <v>500</v>
      </c>
      <c r="D97" s="77"/>
      <c r="E97" s="77"/>
      <c r="F97" s="77">
        <v>500</v>
      </c>
      <c r="G97" s="77"/>
      <c r="H97" s="77"/>
      <c r="I97" s="77"/>
      <c r="J97" s="77"/>
      <c r="K97" s="77"/>
      <c r="L97" s="77"/>
      <c r="M97" s="77">
        <f>C97</f>
        <v>500</v>
      </c>
      <c r="N97" s="77">
        <f>C97</f>
        <v>500</v>
      </c>
      <c r="O97" s="98"/>
    </row>
    <row r="98" spans="1:15" ht="14.25" customHeight="1">
      <c r="A98" s="71"/>
      <c r="B98" s="76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98"/>
    </row>
    <row r="99" spans="1:15" s="93" customFormat="1" ht="15" customHeight="1">
      <c r="A99" s="88" t="s">
        <v>44</v>
      </c>
      <c r="B99" s="86" t="s">
        <v>63</v>
      </c>
      <c r="C99" s="87">
        <f>SUM(C100)</f>
        <v>1760</v>
      </c>
      <c r="D99" s="87">
        <f aca="true" t="shared" si="43" ref="D99:N99">SUM(D100)</f>
        <v>0</v>
      </c>
      <c r="E99" s="87">
        <f t="shared" si="43"/>
        <v>0</v>
      </c>
      <c r="F99" s="87">
        <f t="shared" si="43"/>
        <v>0</v>
      </c>
      <c r="G99" s="87">
        <f t="shared" si="43"/>
        <v>0</v>
      </c>
      <c r="H99" s="87">
        <f t="shared" si="43"/>
        <v>1760</v>
      </c>
      <c r="I99" s="87">
        <f t="shared" si="43"/>
        <v>0</v>
      </c>
      <c r="J99" s="87">
        <f t="shared" si="43"/>
        <v>0</v>
      </c>
      <c r="K99" s="87">
        <f t="shared" si="43"/>
        <v>0</v>
      </c>
      <c r="L99" s="87">
        <f t="shared" si="43"/>
        <v>0</v>
      </c>
      <c r="M99" s="87">
        <f t="shared" si="43"/>
        <v>1760</v>
      </c>
      <c r="N99" s="87">
        <f t="shared" si="43"/>
        <v>1760</v>
      </c>
      <c r="O99" s="98"/>
    </row>
    <row r="100" spans="1:15" ht="15" customHeight="1">
      <c r="A100" s="43">
        <v>3</v>
      </c>
      <c r="B100" s="44" t="s">
        <v>23</v>
      </c>
      <c r="C100" s="45">
        <f>SUM(C101+C105+C110)</f>
        <v>1760</v>
      </c>
      <c r="D100" s="45">
        <f aca="true" t="shared" si="44" ref="D100:N100">SUM(D101+D105+D110)</f>
        <v>0</v>
      </c>
      <c r="E100" s="45">
        <f t="shared" si="44"/>
        <v>0</v>
      </c>
      <c r="F100" s="45">
        <f t="shared" si="44"/>
        <v>0</v>
      </c>
      <c r="G100" s="45">
        <f t="shared" si="44"/>
        <v>0</v>
      </c>
      <c r="H100" s="45">
        <f>SUM(H101+H105+H110)</f>
        <v>1760</v>
      </c>
      <c r="I100" s="45">
        <f t="shared" si="44"/>
        <v>0</v>
      </c>
      <c r="J100" s="45">
        <f t="shared" si="44"/>
        <v>0</v>
      </c>
      <c r="K100" s="45">
        <f t="shared" si="44"/>
        <v>0</v>
      </c>
      <c r="L100" s="45">
        <f t="shared" si="44"/>
        <v>0</v>
      </c>
      <c r="M100" s="45">
        <f t="shared" si="44"/>
        <v>1760</v>
      </c>
      <c r="N100" s="45">
        <f t="shared" si="44"/>
        <v>1760</v>
      </c>
      <c r="O100" s="98"/>
    </row>
    <row r="101" spans="1:15" ht="15" customHeight="1">
      <c r="A101" s="43">
        <v>31</v>
      </c>
      <c r="B101" s="44" t="s">
        <v>24</v>
      </c>
      <c r="C101" s="45">
        <f>SUM(C102:C104)</f>
        <v>0</v>
      </c>
      <c r="D101" s="45">
        <f aca="true" t="shared" si="45" ref="D101:N101">SUM(D102:D104)</f>
        <v>0</v>
      </c>
      <c r="E101" s="45">
        <f t="shared" si="45"/>
        <v>0</v>
      </c>
      <c r="F101" s="45">
        <f t="shared" si="45"/>
        <v>0</v>
      </c>
      <c r="G101" s="45">
        <f t="shared" si="45"/>
        <v>0</v>
      </c>
      <c r="H101" s="45">
        <f>SUM(H102:H104)</f>
        <v>0</v>
      </c>
      <c r="I101" s="45">
        <f t="shared" si="45"/>
        <v>0</v>
      </c>
      <c r="J101" s="45">
        <f t="shared" si="45"/>
        <v>0</v>
      </c>
      <c r="K101" s="45">
        <f t="shared" si="45"/>
        <v>0</v>
      </c>
      <c r="L101" s="45">
        <f t="shared" si="45"/>
        <v>0</v>
      </c>
      <c r="M101" s="45">
        <f t="shared" si="45"/>
        <v>0</v>
      </c>
      <c r="N101" s="45">
        <f t="shared" si="45"/>
        <v>0</v>
      </c>
      <c r="O101" s="98"/>
    </row>
    <row r="102" spans="1:15" ht="15" customHeight="1">
      <c r="A102" s="71">
        <v>311</v>
      </c>
      <c r="B102" s="76" t="s">
        <v>25</v>
      </c>
      <c r="C102" s="77">
        <f>SUM(D102:L102)</f>
        <v>0</v>
      </c>
      <c r="D102" s="77">
        <v>0</v>
      </c>
      <c r="E102" s="77"/>
      <c r="F102" s="77"/>
      <c r="G102" s="77"/>
      <c r="H102" s="77"/>
      <c r="I102" s="77"/>
      <c r="J102" s="77"/>
      <c r="K102" s="77"/>
      <c r="L102" s="77"/>
      <c r="M102" s="77">
        <f>C102</f>
        <v>0</v>
      </c>
      <c r="N102" s="77">
        <f>C102</f>
        <v>0</v>
      </c>
      <c r="O102" s="98"/>
    </row>
    <row r="103" spans="1:15" ht="15" customHeight="1">
      <c r="A103" s="71">
        <v>312</v>
      </c>
      <c r="B103" s="76" t="s">
        <v>26</v>
      </c>
      <c r="C103" s="77">
        <f>SUM(D103:L103)</f>
        <v>0</v>
      </c>
      <c r="D103" s="77">
        <v>0</v>
      </c>
      <c r="E103" s="77"/>
      <c r="F103" s="77"/>
      <c r="G103" s="77"/>
      <c r="H103" s="77"/>
      <c r="I103" s="77"/>
      <c r="J103" s="77"/>
      <c r="K103" s="77"/>
      <c r="L103" s="77"/>
      <c r="M103" s="77">
        <f>C103</f>
        <v>0</v>
      </c>
      <c r="N103" s="77">
        <f>C103</f>
        <v>0</v>
      </c>
      <c r="O103" s="98"/>
    </row>
    <row r="104" spans="1:15" ht="15" customHeight="1">
      <c r="A104" s="71">
        <v>313</v>
      </c>
      <c r="B104" s="76" t="s">
        <v>27</v>
      </c>
      <c r="C104" s="77">
        <f>SUM(D104:L104)</f>
        <v>0</v>
      </c>
      <c r="D104" s="77">
        <v>0</v>
      </c>
      <c r="E104" s="77"/>
      <c r="F104" s="77"/>
      <c r="G104" s="77"/>
      <c r="H104" s="77"/>
      <c r="I104" s="77"/>
      <c r="J104" s="77"/>
      <c r="K104" s="77"/>
      <c r="L104" s="77"/>
      <c r="M104" s="77">
        <f>C104</f>
        <v>0</v>
      </c>
      <c r="N104" s="77">
        <f>C104</f>
        <v>0</v>
      </c>
      <c r="O104" s="98"/>
    </row>
    <row r="105" spans="1:15" ht="15" customHeight="1">
      <c r="A105" s="43">
        <v>32</v>
      </c>
      <c r="B105" s="44" t="s">
        <v>28</v>
      </c>
      <c r="C105" s="45">
        <f>SUM(C106:C109)</f>
        <v>1760</v>
      </c>
      <c r="D105" s="45">
        <f aca="true" t="shared" si="46" ref="D105:N105">SUM(D106:D109)</f>
        <v>0</v>
      </c>
      <c r="E105" s="45">
        <f t="shared" si="46"/>
        <v>0</v>
      </c>
      <c r="F105" s="45">
        <f t="shared" si="46"/>
        <v>0</v>
      </c>
      <c r="G105" s="45">
        <f t="shared" si="46"/>
        <v>0</v>
      </c>
      <c r="H105" s="45">
        <f>SUM(H106:H109)</f>
        <v>1760</v>
      </c>
      <c r="I105" s="45">
        <f t="shared" si="46"/>
        <v>0</v>
      </c>
      <c r="J105" s="45">
        <f t="shared" si="46"/>
        <v>0</v>
      </c>
      <c r="K105" s="45">
        <f t="shared" si="46"/>
        <v>0</v>
      </c>
      <c r="L105" s="45">
        <f t="shared" si="46"/>
        <v>0</v>
      </c>
      <c r="M105" s="45">
        <f t="shared" si="46"/>
        <v>1760</v>
      </c>
      <c r="N105" s="45">
        <f t="shared" si="46"/>
        <v>1760</v>
      </c>
      <c r="O105" s="98"/>
    </row>
    <row r="106" spans="1:15" s="78" customFormat="1" ht="14.25" customHeight="1">
      <c r="A106" s="71">
        <v>321</v>
      </c>
      <c r="B106" s="76" t="s">
        <v>29</v>
      </c>
      <c r="C106" s="77">
        <f>SUM(D106:L106)</f>
        <v>0</v>
      </c>
      <c r="D106" s="77">
        <v>0</v>
      </c>
      <c r="E106" s="77"/>
      <c r="F106" s="77"/>
      <c r="G106" s="77"/>
      <c r="H106" s="77">
        <v>0</v>
      </c>
      <c r="I106" s="77"/>
      <c r="J106" s="77"/>
      <c r="K106" s="77"/>
      <c r="L106" s="77"/>
      <c r="M106" s="77">
        <f>C106</f>
        <v>0</v>
      </c>
      <c r="N106" s="77">
        <f>C106</f>
        <v>0</v>
      </c>
      <c r="O106" s="98"/>
    </row>
    <row r="107" spans="1:15" ht="14.25" customHeight="1">
      <c r="A107" s="71">
        <v>322</v>
      </c>
      <c r="B107" s="76" t="s">
        <v>30</v>
      </c>
      <c r="C107" s="77">
        <f>SUM(D107:L107)</f>
        <v>1760</v>
      </c>
      <c r="D107" s="77"/>
      <c r="E107" s="77"/>
      <c r="F107" s="77"/>
      <c r="G107" s="77"/>
      <c r="H107" s="77">
        <v>1760</v>
      </c>
      <c r="I107" s="77"/>
      <c r="J107" s="77"/>
      <c r="K107" s="77"/>
      <c r="L107" s="77"/>
      <c r="M107" s="77">
        <f>C107</f>
        <v>1760</v>
      </c>
      <c r="N107" s="77">
        <f>C107</f>
        <v>1760</v>
      </c>
      <c r="O107" s="98"/>
    </row>
    <row r="108" spans="1:15" ht="14.25" customHeight="1">
      <c r="A108" s="71">
        <v>323</v>
      </c>
      <c r="B108" s="76" t="s">
        <v>31</v>
      </c>
      <c r="C108" s="77">
        <f>SUM(D108:L108)</f>
        <v>0</v>
      </c>
      <c r="D108" s="77"/>
      <c r="E108" s="77"/>
      <c r="F108" s="77"/>
      <c r="G108" s="77"/>
      <c r="H108" s="77">
        <v>0</v>
      </c>
      <c r="I108" s="77"/>
      <c r="J108" s="77"/>
      <c r="K108" s="77"/>
      <c r="L108" s="77"/>
      <c r="M108" s="77">
        <f>C108</f>
        <v>0</v>
      </c>
      <c r="N108" s="77">
        <f>C108</f>
        <v>0</v>
      </c>
      <c r="O108" s="98"/>
    </row>
    <row r="109" spans="1:15" ht="14.25" customHeight="1">
      <c r="A109" s="71">
        <v>329</v>
      </c>
      <c r="B109" s="76" t="s">
        <v>32</v>
      </c>
      <c r="C109" s="77">
        <f>SUM(D109:L109)</f>
        <v>0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>
        <f>C109</f>
        <v>0</v>
      </c>
      <c r="N109" s="77">
        <f>C109</f>
        <v>0</v>
      </c>
      <c r="O109" s="98"/>
    </row>
    <row r="110" spans="1:15" ht="14.25" customHeight="1">
      <c r="A110" s="43">
        <v>34</v>
      </c>
      <c r="B110" s="44" t="s">
        <v>33</v>
      </c>
      <c r="C110" s="45">
        <f>SUM(C111)</f>
        <v>0</v>
      </c>
      <c r="D110" s="45">
        <f aca="true" t="shared" si="47" ref="D110:N110">SUM(D111)</f>
        <v>0</v>
      </c>
      <c r="E110" s="45">
        <f t="shared" si="47"/>
        <v>0</v>
      </c>
      <c r="F110" s="45">
        <f t="shared" si="47"/>
        <v>0</v>
      </c>
      <c r="G110" s="45">
        <f t="shared" si="47"/>
        <v>0</v>
      </c>
      <c r="H110" s="45">
        <f t="shared" si="47"/>
        <v>0</v>
      </c>
      <c r="I110" s="45">
        <f t="shared" si="47"/>
        <v>0</v>
      </c>
      <c r="J110" s="45">
        <f t="shared" si="47"/>
        <v>0</v>
      </c>
      <c r="K110" s="45">
        <f t="shared" si="47"/>
        <v>0</v>
      </c>
      <c r="L110" s="45">
        <f t="shared" si="47"/>
        <v>0</v>
      </c>
      <c r="M110" s="45">
        <f t="shared" si="47"/>
        <v>0</v>
      </c>
      <c r="N110" s="45">
        <f t="shared" si="47"/>
        <v>0</v>
      </c>
      <c r="O110" s="98"/>
    </row>
    <row r="111" spans="1:15" ht="14.25" customHeight="1">
      <c r="A111" s="71">
        <v>343</v>
      </c>
      <c r="B111" s="76" t="s">
        <v>34</v>
      </c>
      <c r="C111" s="77">
        <f>SUM(D111:L111)</f>
        <v>0</v>
      </c>
      <c r="D111" s="77"/>
      <c r="E111" s="77"/>
      <c r="F111" s="77"/>
      <c r="G111" s="77"/>
      <c r="H111" s="77"/>
      <c r="I111" s="77"/>
      <c r="J111" s="77"/>
      <c r="K111" s="77"/>
      <c r="L111" s="77"/>
      <c r="M111" s="77">
        <f>C111</f>
        <v>0</v>
      </c>
      <c r="N111" s="77">
        <f>C111</f>
        <v>0</v>
      </c>
      <c r="O111" s="98"/>
    </row>
    <row r="112" spans="1:15" ht="14.25" customHeight="1">
      <c r="A112" s="71"/>
      <c r="B112" s="76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98"/>
    </row>
    <row r="113" spans="1:15" s="93" customFormat="1" ht="14.25" customHeight="1">
      <c r="A113" s="88" t="s">
        <v>45</v>
      </c>
      <c r="B113" s="86" t="s">
        <v>73</v>
      </c>
      <c r="C113" s="87">
        <f aca="true" t="shared" si="48" ref="C113:N113">SUM(C114)</f>
        <v>4230</v>
      </c>
      <c r="D113" s="87">
        <f t="shared" si="48"/>
        <v>0</v>
      </c>
      <c r="E113" s="87">
        <f t="shared" si="48"/>
        <v>0</v>
      </c>
      <c r="F113" s="87">
        <f t="shared" si="48"/>
        <v>4230</v>
      </c>
      <c r="G113" s="87">
        <f t="shared" si="48"/>
        <v>0</v>
      </c>
      <c r="H113" s="87">
        <f t="shared" si="48"/>
        <v>0</v>
      </c>
      <c r="I113" s="87">
        <f t="shared" si="48"/>
        <v>0</v>
      </c>
      <c r="J113" s="87">
        <f t="shared" si="48"/>
        <v>0</v>
      </c>
      <c r="K113" s="87">
        <f t="shared" si="48"/>
        <v>0</v>
      </c>
      <c r="L113" s="87">
        <f t="shared" si="48"/>
        <v>0</v>
      </c>
      <c r="M113" s="87">
        <f t="shared" si="48"/>
        <v>4230</v>
      </c>
      <c r="N113" s="87">
        <f t="shared" si="48"/>
        <v>4230</v>
      </c>
      <c r="O113" s="98"/>
    </row>
    <row r="114" spans="1:15" ht="15" customHeight="1">
      <c r="A114" s="43">
        <v>4</v>
      </c>
      <c r="B114" s="44" t="s">
        <v>36</v>
      </c>
      <c r="C114" s="45">
        <f aca="true" t="shared" si="49" ref="C114:N114">SUM(C115+C117)</f>
        <v>4230</v>
      </c>
      <c r="D114" s="45">
        <f t="shared" si="49"/>
        <v>0</v>
      </c>
      <c r="E114" s="45">
        <f t="shared" si="49"/>
        <v>0</v>
      </c>
      <c r="F114" s="45">
        <f t="shared" si="49"/>
        <v>4230</v>
      </c>
      <c r="G114" s="45">
        <f t="shared" si="49"/>
        <v>0</v>
      </c>
      <c r="H114" s="45">
        <f t="shared" si="49"/>
        <v>0</v>
      </c>
      <c r="I114" s="45">
        <f t="shared" si="49"/>
        <v>0</v>
      </c>
      <c r="J114" s="45">
        <f t="shared" si="49"/>
        <v>0</v>
      </c>
      <c r="K114" s="45">
        <f t="shared" si="49"/>
        <v>0</v>
      </c>
      <c r="L114" s="45">
        <f t="shared" si="49"/>
        <v>0</v>
      </c>
      <c r="M114" s="45">
        <f t="shared" si="49"/>
        <v>4230</v>
      </c>
      <c r="N114" s="45">
        <f t="shared" si="49"/>
        <v>4230</v>
      </c>
      <c r="O114" s="98"/>
    </row>
    <row r="115" spans="1:15" ht="15" customHeight="1">
      <c r="A115" s="43">
        <v>41</v>
      </c>
      <c r="B115" s="44" t="s">
        <v>40</v>
      </c>
      <c r="C115" s="45">
        <f aca="true" t="shared" si="50" ref="C115:N115">SUM(C116)</f>
        <v>0</v>
      </c>
      <c r="D115" s="45">
        <f t="shared" si="50"/>
        <v>0</v>
      </c>
      <c r="E115" s="45">
        <f t="shared" si="50"/>
        <v>0</v>
      </c>
      <c r="F115" s="45">
        <f t="shared" si="50"/>
        <v>0</v>
      </c>
      <c r="G115" s="45">
        <f t="shared" si="50"/>
        <v>0</v>
      </c>
      <c r="H115" s="45">
        <f t="shared" si="50"/>
        <v>0</v>
      </c>
      <c r="I115" s="45">
        <f t="shared" si="50"/>
        <v>0</v>
      </c>
      <c r="J115" s="45">
        <f t="shared" si="50"/>
        <v>0</v>
      </c>
      <c r="K115" s="45">
        <f t="shared" si="50"/>
        <v>0</v>
      </c>
      <c r="L115" s="45">
        <f t="shared" si="50"/>
        <v>0</v>
      </c>
      <c r="M115" s="45">
        <f t="shared" si="50"/>
        <v>0</v>
      </c>
      <c r="N115" s="45">
        <f t="shared" si="50"/>
        <v>0</v>
      </c>
      <c r="O115" s="98"/>
    </row>
    <row r="116" spans="1:15" ht="15" customHeight="1">
      <c r="A116" s="71">
        <v>411</v>
      </c>
      <c r="B116" s="76" t="s">
        <v>38</v>
      </c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98"/>
    </row>
    <row r="117" spans="1:15" ht="15" customHeight="1">
      <c r="A117" s="43">
        <v>42</v>
      </c>
      <c r="B117" s="44" t="s">
        <v>37</v>
      </c>
      <c r="C117" s="45">
        <f aca="true" t="shared" si="51" ref="C117:N117">SUM(C118:C119)</f>
        <v>4230</v>
      </c>
      <c r="D117" s="45">
        <f t="shared" si="51"/>
        <v>0</v>
      </c>
      <c r="E117" s="45">
        <f t="shared" si="51"/>
        <v>0</v>
      </c>
      <c r="F117" s="45">
        <f t="shared" si="51"/>
        <v>4230</v>
      </c>
      <c r="G117" s="45">
        <f t="shared" si="51"/>
        <v>0</v>
      </c>
      <c r="H117" s="45">
        <f t="shared" si="51"/>
        <v>0</v>
      </c>
      <c r="I117" s="45">
        <f t="shared" si="51"/>
        <v>0</v>
      </c>
      <c r="J117" s="45">
        <f t="shared" si="51"/>
        <v>0</v>
      </c>
      <c r="K117" s="45">
        <f t="shared" si="51"/>
        <v>0</v>
      </c>
      <c r="L117" s="45">
        <f t="shared" si="51"/>
        <v>0</v>
      </c>
      <c r="M117" s="45">
        <f t="shared" si="51"/>
        <v>4230</v>
      </c>
      <c r="N117" s="45">
        <f t="shared" si="51"/>
        <v>4230</v>
      </c>
      <c r="O117" s="98"/>
    </row>
    <row r="118" spans="1:15" ht="15" customHeight="1">
      <c r="A118" s="71">
        <v>422</v>
      </c>
      <c r="B118" s="76" t="s">
        <v>35</v>
      </c>
      <c r="C118" s="77">
        <f>SUM(D118:L118)</f>
        <v>4230</v>
      </c>
      <c r="D118" s="77"/>
      <c r="E118" s="77"/>
      <c r="F118" s="77">
        <v>4230</v>
      </c>
      <c r="G118" s="77"/>
      <c r="H118" s="77"/>
      <c r="I118" s="77"/>
      <c r="J118" s="77"/>
      <c r="K118" s="77"/>
      <c r="L118" s="77"/>
      <c r="M118" s="77">
        <f>C118</f>
        <v>4230</v>
      </c>
      <c r="N118" s="77">
        <f>M118</f>
        <v>4230</v>
      </c>
      <c r="O118" s="98"/>
    </row>
    <row r="119" spans="1:15" ht="15" customHeight="1">
      <c r="A119" s="71">
        <v>424</v>
      </c>
      <c r="B119" s="76" t="s">
        <v>39</v>
      </c>
      <c r="C119" s="77">
        <f>SUM(D119:L119)</f>
        <v>0</v>
      </c>
      <c r="D119" s="77"/>
      <c r="E119" s="77"/>
      <c r="F119" s="77"/>
      <c r="G119" s="77"/>
      <c r="H119" s="77"/>
      <c r="I119" s="77"/>
      <c r="J119" s="77"/>
      <c r="K119" s="77"/>
      <c r="L119" s="77"/>
      <c r="M119" s="77">
        <f>C119</f>
        <v>0</v>
      </c>
      <c r="N119" s="77">
        <f>M119</f>
        <v>0</v>
      </c>
      <c r="O119" s="98"/>
    </row>
    <row r="120" spans="1:15" ht="15" customHeight="1">
      <c r="A120" s="71">
        <v>451</v>
      </c>
      <c r="B120" s="76" t="s">
        <v>71</v>
      </c>
      <c r="C120" s="77">
        <f>SUM(D120:L120)</f>
        <v>0</v>
      </c>
      <c r="D120" s="77"/>
      <c r="E120" s="77"/>
      <c r="F120" s="77">
        <v>0</v>
      </c>
      <c r="G120" s="77"/>
      <c r="H120" s="77"/>
      <c r="I120" s="77"/>
      <c r="J120" s="77"/>
      <c r="K120" s="77"/>
      <c r="L120" s="77"/>
      <c r="M120" s="77">
        <f>C120</f>
        <v>0</v>
      </c>
      <c r="N120" s="77">
        <f>M120</f>
        <v>0</v>
      </c>
      <c r="O120" s="98"/>
    </row>
    <row r="121" spans="1:15" ht="15" customHeight="1">
      <c r="A121" s="43"/>
      <c r="B121" s="76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98"/>
    </row>
    <row r="122" spans="1:15" s="95" customFormat="1" ht="14.25" customHeight="1">
      <c r="A122" s="104"/>
      <c r="B122" s="99" t="s">
        <v>64</v>
      </c>
      <c r="C122" s="100">
        <f>SUM(C123+C137+C151)</f>
        <v>973663.456</v>
      </c>
      <c r="D122" s="100">
        <f>SUM(D123+D137+D151)</f>
        <v>0</v>
      </c>
      <c r="E122" s="100">
        <f>SUM(E123+E137+E151)</f>
        <v>0</v>
      </c>
      <c r="F122" s="100">
        <f>SUM(F123+F137+F151)</f>
        <v>266732</v>
      </c>
      <c r="G122" s="100">
        <f aca="true" t="shared" si="52" ref="G122:N122">SUM(G123+G137+G151)</f>
        <v>0</v>
      </c>
      <c r="H122" s="100">
        <f t="shared" si="52"/>
        <v>2880</v>
      </c>
      <c r="I122" s="100">
        <f t="shared" si="52"/>
        <v>704051.456</v>
      </c>
      <c r="J122" s="100">
        <f t="shared" si="52"/>
        <v>0</v>
      </c>
      <c r="K122" s="100">
        <f t="shared" si="52"/>
        <v>0</v>
      </c>
      <c r="L122" s="100">
        <f t="shared" si="52"/>
        <v>0</v>
      </c>
      <c r="M122" s="100">
        <f t="shared" si="52"/>
        <v>973663.456</v>
      </c>
      <c r="N122" s="100">
        <f t="shared" si="52"/>
        <v>973663.456</v>
      </c>
      <c r="O122" s="101"/>
    </row>
    <row r="123" spans="1:15" s="46" customFormat="1" ht="15" customHeight="1">
      <c r="A123" s="47" t="s">
        <v>44</v>
      </c>
      <c r="B123" s="44" t="s">
        <v>56</v>
      </c>
      <c r="C123" s="45">
        <f>SUM(C124)</f>
        <v>966533.456</v>
      </c>
      <c r="D123" s="45">
        <f aca="true" t="shared" si="53" ref="D123:N123">SUM(D124)</f>
        <v>0</v>
      </c>
      <c r="E123" s="45">
        <f t="shared" si="53"/>
        <v>0</v>
      </c>
      <c r="F123" s="45">
        <f>SUM(F124)</f>
        <v>262482</v>
      </c>
      <c r="G123" s="45">
        <f t="shared" si="53"/>
        <v>0</v>
      </c>
      <c r="H123" s="45">
        <f t="shared" si="53"/>
        <v>0</v>
      </c>
      <c r="I123" s="45">
        <f t="shared" si="53"/>
        <v>704051.456</v>
      </c>
      <c r="J123" s="45">
        <f t="shared" si="53"/>
        <v>0</v>
      </c>
      <c r="K123" s="45">
        <f t="shared" si="53"/>
        <v>0</v>
      </c>
      <c r="L123" s="45">
        <f t="shared" si="53"/>
        <v>0</v>
      </c>
      <c r="M123" s="45">
        <f t="shared" si="53"/>
        <v>966533.456</v>
      </c>
      <c r="N123" s="45">
        <f t="shared" si="53"/>
        <v>966533.456</v>
      </c>
      <c r="O123" s="98"/>
    </row>
    <row r="124" spans="1:15" ht="15" customHeight="1">
      <c r="A124" s="43">
        <v>3</v>
      </c>
      <c r="B124" s="44" t="s">
        <v>23</v>
      </c>
      <c r="C124" s="45">
        <f>SUM(C125+C129+C134)</f>
        <v>966533.456</v>
      </c>
      <c r="D124" s="45">
        <f aca="true" t="shared" si="54" ref="D124:N124">SUM(D125+D129+D134)</f>
        <v>0</v>
      </c>
      <c r="E124" s="45">
        <f t="shared" si="54"/>
        <v>0</v>
      </c>
      <c r="F124" s="45">
        <f>SUM(F125+F129+F134)</f>
        <v>262482</v>
      </c>
      <c r="G124" s="45">
        <f>SUM(G125+G129+G134)</f>
        <v>0</v>
      </c>
      <c r="H124" s="45">
        <f>SUM(H125+H129+H134)</f>
        <v>0</v>
      </c>
      <c r="I124" s="45">
        <f t="shared" si="54"/>
        <v>704051.456</v>
      </c>
      <c r="J124" s="45">
        <f t="shared" si="54"/>
        <v>0</v>
      </c>
      <c r="K124" s="45">
        <f t="shared" si="54"/>
        <v>0</v>
      </c>
      <c r="L124" s="45">
        <f t="shared" si="54"/>
        <v>0</v>
      </c>
      <c r="M124" s="45">
        <f t="shared" si="54"/>
        <v>966533.456</v>
      </c>
      <c r="N124" s="45">
        <f t="shared" si="54"/>
        <v>966533.456</v>
      </c>
      <c r="O124" s="98"/>
    </row>
    <row r="125" spans="1:15" ht="15" customHeight="1">
      <c r="A125" s="43">
        <v>31</v>
      </c>
      <c r="B125" s="44" t="s">
        <v>24</v>
      </c>
      <c r="C125" s="45">
        <f>SUM(C126:C128)</f>
        <v>655152.456</v>
      </c>
      <c r="D125" s="45">
        <f aca="true" t="shared" si="55" ref="D125:N125">SUM(D126:D128)</f>
        <v>0</v>
      </c>
      <c r="E125" s="45">
        <f t="shared" si="55"/>
        <v>0</v>
      </c>
      <c r="F125" s="45">
        <f t="shared" si="55"/>
        <v>0</v>
      </c>
      <c r="G125" s="45">
        <f t="shared" si="55"/>
        <v>0</v>
      </c>
      <c r="H125" s="45">
        <f>SUM(H126:H128)</f>
        <v>0</v>
      </c>
      <c r="I125" s="45">
        <f t="shared" si="55"/>
        <v>655152.456</v>
      </c>
      <c r="J125" s="45">
        <f t="shared" si="55"/>
        <v>0</v>
      </c>
      <c r="K125" s="45">
        <f t="shared" si="55"/>
        <v>0</v>
      </c>
      <c r="L125" s="45">
        <f t="shared" si="55"/>
        <v>0</v>
      </c>
      <c r="M125" s="45">
        <f t="shared" si="55"/>
        <v>655152.456</v>
      </c>
      <c r="N125" s="45">
        <f t="shared" si="55"/>
        <v>655152.456</v>
      </c>
      <c r="O125" s="98"/>
    </row>
    <row r="126" spans="1:15" ht="15" customHeight="1">
      <c r="A126" s="71">
        <v>311</v>
      </c>
      <c r="B126" s="76" t="s">
        <v>25</v>
      </c>
      <c r="C126" s="77">
        <f>SUM(D126:L126)</f>
        <v>550898</v>
      </c>
      <c r="D126" s="77"/>
      <c r="E126" s="77"/>
      <c r="F126" s="77"/>
      <c r="G126" s="77"/>
      <c r="H126" s="77"/>
      <c r="I126" s="77">
        <v>550898</v>
      </c>
      <c r="J126" s="77"/>
      <c r="K126" s="77"/>
      <c r="L126" s="77"/>
      <c r="M126" s="77">
        <f>C126</f>
        <v>550898</v>
      </c>
      <c r="N126" s="77">
        <f aca="true" t="shared" si="56" ref="N126:N135">M126</f>
        <v>550898</v>
      </c>
      <c r="O126" s="98"/>
    </row>
    <row r="127" spans="1:15" ht="15" customHeight="1">
      <c r="A127" s="71">
        <v>312</v>
      </c>
      <c r="B127" s="76" t="s">
        <v>26</v>
      </c>
      <c r="C127" s="77">
        <f>SUM(D127:L127)</f>
        <v>9500</v>
      </c>
      <c r="D127" s="77"/>
      <c r="E127" s="77"/>
      <c r="F127" s="77"/>
      <c r="G127" s="77"/>
      <c r="H127" s="77"/>
      <c r="I127" s="77">
        <v>9500</v>
      </c>
      <c r="J127" s="77"/>
      <c r="K127" s="77"/>
      <c r="L127" s="77"/>
      <c r="M127" s="77">
        <f>C127</f>
        <v>9500</v>
      </c>
      <c r="N127" s="77">
        <f t="shared" si="56"/>
        <v>9500</v>
      </c>
      <c r="O127" s="98"/>
    </row>
    <row r="128" spans="1:15" ht="15" customHeight="1">
      <c r="A128" s="71">
        <v>313</v>
      </c>
      <c r="B128" s="76" t="s">
        <v>27</v>
      </c>
      <c r="C128" s="77">
        <f>SUM(D128:L128)</f>
        <v>94754.45599999999</v>
      </c>
      <c r="D128" s="77"/>
      <c r="E128" s="77"/>
      <c r="F128" s="77"/>
      <c r="G128" s="77"/>
      <c r="H128" s="77"/>
      <c r="I128" s="77">
        <f>I126*17.2/100</f>
        <v>94754.45599999999</v>
      </c>
      <c r="J128" s="77"/>
      <c r="K128" s="77"/>
      <c r="L128" s="77"/>
      <c r="M128" s="77">
        <f>C128</f>
        <v>94754.45599999999</v>
      </c>
      <c r="N128" s="77">
        <f t="shared" si="56"/>
        <v>94754.45599999999</v>
      </c>
      <c r="O128" s="98"/>
    </row>
    <row r="129" spans="1:15" ht="15" customHeight="1">
      <c r="A129" s="43">
        <v>32</v>
      </c>
      <c r="B129" s="44" t="s">
        <v>28</v>
      </c>
      <c r="C129" s="45">
        <f>SUM(C130:C133)</f>
        <v>311181</v>
      </c>
      <c r="D129" s="45">
        <f aca="true" t="shared" si="57" ref="D129:N129">SUM(D130:D133)</f>
        <v>0</v>
      </c>
      <c r="E129" s="45">
        <f t="shared" si="57"/>
        <v>0</v>
      </c>
      <c r="F129" s="45">
        <f t="shared" si="57"/>
        <v>262282</v>
      </c>
      <c r="G129" s="45">
        <f t="shared" si="57"/>
        <v>0</v>
      </c>
      <c r="H129" s="45">
        <f>SUM(H130:H133)</f>
        <v>0</v>
      </c>
      <c r="I129" s="45">
        <f t="shared" si="57"/>
        <v>48899</v>
      </c>
      <c r="J129" s="45">
        <f t="shared" si="57"/>
        <v>0</v>
      </c>
      <c r="K129" s="45">
        <f t="shared" si="57"/>
        <v>0</v>
      </c>
      <c r="L129" s="45">
        <f t="shared" si="57"/>
        <v>0</v>
      </c>
      <c r="M129" s="45">
        <f t="shared" si="57"/>
        <v>311181</v>
      </c>
      <c r="N129" s="45">
        <f t="shared" si="57"/>
        <v>311181</v>
      </c>
      <c r="O129" s="98"/>
    </row>
    <row r="130" spans="1:15" ht="15" customHeight="1">
      <c r="A130" s="71">
        <v>321</v>
      </c>
      <c r="B130" s="76" t="s">
        <v>29</v>
      </c>
      <c r="C130" s="77">
        <f>SUM(D130:L130)</f>
        <v>48517</v>
      </c>
      <c r="D130" s="77"/>
      <c r="E130" s="77"/>
      <c r="F130" s="77">
        <v>2131</v>
      </c>
      <c r="G130" s="77"/>
      <c r="H130" s="77"/>
      <c r="I130" s="77">
        <v>46386</v>
      </c>
      <c r="J130" s="77"/>
      <c r="K130" s="77"/>
      <c r="L130" s="77"/>
      <c r="M130" s="77">
        <f>C130</f>
        <v>48517</v>
      </c>
      <c r="N130" s="77">
        <f t="shared" si="56"/>
        <v>48517</v>
      </c>
      <c r="O130" s="98"/>
    </row>
    <row r="131" spans="1:15" ht="15" customHeight="1">
      <c r="A131" s="71">
        <v>322</v>
      </c>
      <c r="B131" s="76" t="s">
        <v>30</v>
      </c>
      <c r="C131" s="77">
        <f>SUM(D131:L131)</f>
        <v>44076</v>
      </c>
      <c r="D131" s="77"/>
      <c r="E131" s="77"/>
      <c r="F131" s="77">
        <v>44076</v>
      </c>
      <c r="G131" s="77"/>
      <c r="H131" s="77"/>
      <c r="I131" s="77">
        <v>0</v>
      </c>
      <c r="J131" s="77"/>
      <c r="K131" s="77"/>
      <c r="L131" s="77"/>
      <c r="M131" s="77">
        <f>C131</f>
        <v>44076</v>
      </c>
      <c r="N131" s="77">
        <f t="shared" si="56"/>
        <v>44076</v>
      </c>
      <c r="O131" s="98"/>
    </row>
    <row r="132" spans="1:15" ht="15" customHeight="1">
      <c r="A132" s="71">
        <v>323</v>
      </c>
      <c r="B132" s="76" t="s">
        <v>31</v>
      </c>
      <c r="C132" s="77">
        <f>SUM(D132:L132)</f>
        <v>209068</v>
      </c>
      <c r="D132" s="77"/>
      <c r="E132" s="77"/>
      <c r="F132" s="77">
        <v>209068</v>
      </c>
      <c r="G132" s="77"/>
      <c r="H132" s="77"/>
      <c r="I132" s="77">
        <v>0</v>
      </c>
      <c r="J132" s="77"/>
      <c r="K132" s="77"/>
      <c r="L132" s="77"/>
      <c r="M132" s="77">
        <f>C132</f>
        <v>209068</v>
      </c>
      <c r="N132" s="77">
        <f t="shared" si="56"/>
        <v>209068</v>
      </c>
      <c r="O132" s="98"/>
    </row>
    <row r="133" spans="1:15" ht="15" customHeight="1">
      <c r="A133" s="71">
        <v>329</v>
      </c>
      <c r="B133" s="76" t="s">
        <v>32</v>
      </c>
      <c r="C133" s="77">
        <f>SUM(D133:L133)</f>
        <v>9520</v>
      </c>
      <c r="D133" s="77"/>
      <c r="E133" s="77"/>
      <c r="F133" s="77">
        <v>7007</v>
      </c>
      <c r="G133" s="77"/>
      <c r="H133" s="77"/>
      <c r="I133" s="77">
        <v>2513</v>
      </c>
      <c r="J133" s="77"/>
      <c r="K133" s="77"/>
      <c r="L133" s="77"/>
      <c r="M133" s="77">
        <f>C133</f>
        <v>9520</v>
      </c>
      <c r="N133" s="77">
        <f t="shared" si="56"/>
        <v>9520</v>
      </c>
      <c r="O133" s="98"/>
    </row>
    <row r="134" spans="1:15" ht="15" customHeight="1">
      <c r="A134" s="43">
        <v>34</v>
      </c>
      <c r="B134" s="44" t="s">
        <v>33</v>
      </c>
      <c r="C134" s="45">
        <f>SUM(C135)</f>
        <v>200</v>
      </c>
      <c r="D134" s="45">
        <f aca="true" t="shared" si="58" ref="D134:N134">SUM(D135)</f>
        <v>0</v>
      </c>
      <c r="E134" s="45">
        <f t="shared" si="58"/>
        <v>0</v>
      </c>
      <c r="F134" s="45">
        <f t="shared" si="58"/>
        <v>200</v>
      </c>
      <c r="G134" s="45">
        <f t="shared" si="58"/>
        <v>0</v>
      </c>
      <c r="H134" s="45">
        <f t="shared" si="58"/>
        <v>0</v>
      </c>
      <c r="I134" s="45">
        <f t="shared" si="58"/>
        <v>0</v>
      </c>
      <c r="J134" s="45">
        <f t="shared" si="58"/>
        <v>0</v>
      </c>
      <c r="K134" s="45">
        <f t="shared" si="58"/>
        <v>0</v>
      </c>
      <c r="L134" s="45">
        <f t="shared" si="58"/>
        <v>0</v>
      </c>
      <c r="M134" s="45">
        <f t="shared" si="58"/>
        <v>200</v>
      </c>
      <c r="N134" s="45">
        <f t="shared" si="58"/>
        <v>200</v>
      </c>
      <c r="O134" s="98"/>
    </row>
    <row r="135" spans="1:15" ht="15" customHeight="1">
      <c r="A135" s="71">
        <v>343</v>
      </c>
      <c r="B135" s="76" t="s">
        <v>34</v>
      </c>
      <c r="C135" s="77">
        <f>SUM(D135:L135)</f>
        <v>200</v>
      </c>
      <c r="D135" s="77"/>
      <c r="E135" s="77"/>
      <c r="F135" s="77">
        <v>200</v>
      </c>
      <c r="G135" s="77"/>
      <c r="H135" s="77"/>
      <c r="I135" s="77"/>
      <c r="J135" s="77"/>
      <c r="K135" s="77"/>
      <c r="L135" s="77"/>
      <c r="M135" s="77">
        <f>C135</f>
        <v>200</v>
      </c>
      <c r="N135" s="77">
        <f t="shared" si="56"/>
        <v>200</v>
      </c>
      <c r="O135" s="98"/>
    </row>
    <row r="136" spans="1:15" ht="14.25" customHeight="1">
      <c r="A136" s="71"/>
      <c r="B136" s="76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98"/>
    </row>
    <row r="137" spans="1:15" s="93" customFormat="1" ht="14.25" customHeight="1">
      <c r="A137" s="88" t="s">
        <v>44</v>
      </c>
      <c r="B137" s="86" t="s">
        <v>65</v>
      </c>
      <c r="C137" s="87">
        <f>SUM(C138)</f>
        <v>2880</v>
      </c>
      <c r="D137" s="87">
        <f aca="true" t="shared" si="59" ref="D137:N137">SUM(D138)</f>
        <v>0</v>
      </c>
      <c r="E137" s="87">
        <f t="shared" si="59"/>
        <v>0</v>
      </c>
      <c r="F137" s="87">
        <f t="shared" si="59"/>
        <v>0</v>
      </c>
      <c r="G137" s="87">
        <f t="shared" si="59"/>
        <v>0</v>
      </c>
      <c r="H137" s="87">
        <f t="shared" si="59"/>
        <v>2880</v>
      </c>
      <c r="I137" s="87">
        <f t="shared" si="59"/>
        <v>0</v>
      </c>
      <c r="J137" s="87">
        <f t="shared" si="59"/>
        <v>0</v>
      </c>
      <c r="K137" s="87">
        <f t="shared" si="59"/>
        <v>0</v>
      </c>
      <c r="L137" s="87">
        <f t="shared" si="59"/>
        <v>0</v>
      </c>
      <c r="M137" s="87">
        <f t="shared" si="59"/>
        <v>2880</v>
      </c>
      <c r="N137" s="87">
        <f t="shared" si="59"/>
        <v>2880</v>
      </c>
      <c r="O137" s="98"/>
    </row>
    <row r="138" spans="1:15" ht="14.25" customHeight="1">
      <c r="A138" s="43">
        <v>3</v>
      </c>
      <c r="B138" s="44" t="s">
        <v>23</v>
      </c>
      <c r="C138" s="45">
        <f>SUM(C139+C143+C148)</f>
        <v>2880</v>
      </c>
      <c r="D138" s="45">
        <f aca="true" t="shared" si="60" ref="D138:N138">SUM(D139+D143+D148)</f>
        <v>0</v>
      </c>
      <c r="E138" s="45">
        <f t="shared" si="60"/>
        <v>0</v>
      </c>
      <c r="F138" s="45">
        <f t="shared" si="60"/>
        <v>0</v>
      </c>
      <c r="G138" s="45">
        <f t="shared" si="60"/>
        <v>0</v>
      </c>
      <c r="H138" s="45">
        <f>SUM(H139+H143+H148)</f>
        <v>2880</v>
      </c>
      <c r="I138" s="45">
        <f t="shared" si="60"/>
        <v>0</v>
      </c>
      <c r="J138" s="45">
        <f t="shared" si="60"/>
        <v>0</v>
      </c>
      <c r="K138" s="45">
        <f t="shared" si="60"/>
        <v>0</v>
      </c>
      <c r="L138" s="45">
        <f t="shared" si="60"/>
        <v>0</v>
      </c>
      <c r="M138" s="45">
        <f t="shared" si="60"/>
        <v>2880</v>
      </c>
      <c r="N138" s="45">
        <f t="shared" si="60"/>
        <v>2880</v>
      </c>
      <c r="O138" s="98"/>
    </row>
    <row r="139" spans="1:15" ht="14.25" customHeight="1">
      <c r="A139" s="43">
        <v>31</v>
      </c>
      <c r="B139" s="44" t="s">
        <v>24</v>
      </c>
      <c r="C139" s="45">
        <f>SUM(C140:C142)</f>
        <v>0</v>
      </c>
      <c r="D139" s="45">
        <f aca="true" t="shared" si="61" ref="D139:N139">SUM(D140:D142)</f>
        <v>0</v>
      </c>
      <c r="E139" s="45">
        <f t="shared" si="61"/>
        <v>0</v>
      </c>
      <c r="F139" s="45">
        <f t="shared" si="61"/>
        <v>0</v>
      </c>
      <c r="G139" s="45">
        <f t="shared" si="61"/>
        <v>0</v>
      </c>
      <c r="H139" s="45">
        <f>SUM(H140:H142)</f>
        <v>0</v>
      </c>
      <c r="I139" s="45">
        <f t="shared" si="61"/>
        <v>0</v>
      </c>
      <c r="J139" s="45">
        <f t="shared" si="61"/>
        <v>0</v>
      </c>
      <c r="K139" s="45">
        <f t="shared" si="61"/>
        <v>0</v>
      </c>
      <c r="L139" s="45">
        <f t="shared" si="61"/>
        <v>0</v>
      </c>
      <c r="M139" s="45">
        <f t="shared" si="61"/>
        <v>0</v>
      </c>
      <c r="N139" s="45">
        <f t="shared" si="61"/>
        <v>0</v>
      </c>
      <c r="O139" s="98"/>
    </row>
    <row r="140" spans="1:15" ht="14.25" customHeight="1">
      <c r="A140" s="71">
        <v>311</v>
      </c>
      <c r="B140" s="76" t="s">
        <v>25</v>
      </c>
      <c r="C140" s="77">
        <f>SUM(D140:L140)</f>
        <v>0</v>
      </c>
      <c r="D140" s="77">
        <v>0</v>
      </c>
      <c r="E140" s="77"/>
      <c r="F140" s="77"/>
      <c r="G140" s="77"/>
      <c r="H140" s="77"/>
      <c r="I140" s="77"/>
      <c r="J140" s="77"/>
      <c r="K140" s="77"/>
      <c r="L140" s="77"/>
      <c r="M140" s="77">
        <f>C140</f>
        <v>0</v>
      </c>
      <c r="N140" s="77">
        <f aca="true" t="shared" si="62" ref="N140:N147">M140</f>
        <v>0</v>
      </c>
      <c r="O140" s="98"/>
    </row>
    <row r="141" spans="1:15" ht="14.25" customHeight="1">
      <c r="A141" s="71">
        <v>312</v>
      </c>
      <c r="B141" s="76" t="s">
        <v>26</v>
      </c>
      <c r="C141" s="77">
        <f>SUM(D141:L141)</f>
        <v>0</v>
      </c>
      <c r="D141" s="77">
        <v>0</v>
      </c>
      <c r="E141" s="77"/>
      <c r="F141" s="77"/>
      <c r="G141" s="77"/>
      <c r="H141" s="77"/>
      <c r="I141" s="77"/>
      <c r="J141" s="77"/>
      <c r="K141" s="77"/>
      <c r="L141" s="77"/>
      <c r="M141" s="77">
        <f>C141</f>
        <v>0</v>
      </c>
      <c r="N141" s="77">
        <f t="shared" si="62"/>
        <v>0</v>
      </c>
      <c r="O141" s="98"/>
    </row>
    <row r="142" spans="1:15" ht="14.25" customHeight="1">
      <c r="A142" s="71">
        <v>313</v>
      </c>
      <c r="B142" s="76" t="s">
        <v>27</v>
      </c>
      <c r="C142" s="77">
        <f>SUM(D142:L142)</f>
        <v>0</v>
      </c>
      <c r="D142" s="77">
        <v>0</v>
      </c>
      <c r="E142" s="77"/>
      <c r="F142" s="77"/>
      <c r="G142" s="77"/>
      <c r="H142" s="77"/>
      <c r="I142" s="77"/>
      <c r="J142" s="77"/>
      <c r="K142" s="77"/>
      <c r="L142" s="77"/>
      <c r="M142" s="77">
        <f>C142</f>
        <v>0</v>
      </c>
      <c r="N142" s="77">
        <f t="shared" si="62"/>
        <v>0</v>
      </c>
      <c r="O142" s="98"/>
    </row>
    <row r="143" spans="1:15" ht="14.25" customHeight="1">
      <c r="A143" s="43">
        <v>32</v>
      </c>
      <c r="B143" s="44" t="s">
        <v>28</v>
      </c>
      <c r="C143" s="45">
        <f>SUM(C144:C147)</f>
        <v>2880</v>
      </c>
      <c r="D143" s="45">
        <f aca="true" t="shared" si="63" ref="D143:N143">SUM(D144:D147)</f>
        <v>0</v>
      </c>
      <c r="E143" s="45">
        <f t="shared" si="63"/>
        <v>0</v>
      </c>
      <c r="F143" s="45">
        <f t="shared" si="63"/>
        <v>0</v>
      </c>
      <c r="G143" s="45">
        <f t="shared" si="63"/>
        <v>0</v>
      </c>
      <c r="H143" s="45">
        <f>SUM(H144:H147)</f>
        <v>2880</v>
      </c>
      <c r="I143" s="45">
        <f t="shared" si="63"/>
        <v>0</v>
      </c>
      <c r="J143" s="45">
        <f t="shared" si="63"/>
        <v>0</v>
      </c>
      <c r="K143" s="45">
        <f t="shared" si="63"/>
        <v>0</v>
      </c>
      <c r="L143" s="45">
        <f t="shared" si="63"/>
        <v>0</v>
      </c>
      <c r="M143" s="45">
        <f t="shared" si="63"/>
        <v>2880</v>
      </c>
      <c r="N143" s="45">
        <f t="shared" si="63"/>
        <v>2880</v>
      </c>
      <c r="O143" s="98"/>
    </row>
    <row r="144" spans="1:15" s="46" customFormat="1" ht="14.25" customHeight="1">
      <c r="A144" s="71">
        <v>321</v>
      </c>
      <c r="B144" s="76" t="s">
        <v>29</v>
      </c>
      <c r="C144" s="77">
        <f>SUM(D144:L144)</f>
        <v>0</v>
      </c>
      <c r="D144" s="77">
        <v>0</v>
      </c>
      <c r="E144" s="77"/>
      <c r="F144" s="77"/>
      <c r="G144" s="77"/>
      <c r="H144" s="77">
        <v>0</v>
      </c>
      <c r="I144" s="77"/>
      <c r="J144" s="77"/>
      <c r="K144" s="77"/>
      <c r="L144" s="77"/>
      <c r="M144" s="77">
        <f>C144</f>
        <v>0</v>
      </c>
      <c r="N144" s="77">
        <f t="shared" si="62"/>
        <v>0</v>
      </c>
      <c r="O144" s="98"/>
    </row>
    <row r="145" spans="1:15" ht="14.25" customHeight="1">
      <c r="A145" s="71">
        <v>322</v>
      </c>
      <c r="B145" s="76" t="s">
        <v>30</v>
      </c>
      <c r="C145" s="77">
        <f>SUM(D145:L145)</f>
        <v>2880</v>
      </c>
      <c r="D145" s="77"/>
      <c r="E145" s="77"/>
      <c r="F145" s="77"/>
      <c r="G145" s="77"/>
      <c r="H145" s="77">
        <v>2880</v>
      </c>
      <c r="I145" s="77"/>
      <c r="J145" s="77"/>
      <c r="K145" s="77"/>
      <c r="L145" s="77"/>
      <c r="M145" s="77">
        <f>C145</f>
        <v>2880</v>
      </c>
      <c r="N145" s="77">
        <f t="shared" si="62"/>
        <v>2880</v>
      </c>
      <c r="O145" s="98"/>
    </row>
    <row r="146" spans="1:15" ht="14.25" customHeight="1">
      <c r="A146" s="71">
        <v>323</v>
      </c>
      <c r="B146" s="76" t="s">
        <v>31</v>
      </c>
      <c r="C146" s="77">
        <f>SUM(D146:L146)</f>
        <v>0</v>
      </c>
      <c r="D146" s="77"/>
      <c r="E146" s="77"/>
      <c r="F146" s="77"/>
      <c r="G146" s="77"/>
      <c r="H146" s="77">
        <v>0</v>
      </c>
      <c r="I146" s="77"/>
      <c r="J146" s="77"/>
      <c r="K146" s="77"/>
      <c r="L146" s="77"/>
      <c r="M146" s="77">
        <f>C146</f>
        <v>0</v>
      </c>
      <c r="N146" s="77">
        <f t="shared" si="62"/>
        <v>0</v>
      </c>
      <c r="O146" s="98"/>
    </row>
    <row r="147" spans="1:15" ht="14.25" customHeight="1">
      <c r="A147" s="71">
        <v>329</v>
      </c>
      <c r="B147" s="76" t="s">
        <v>32</v>
      </c>
      <c r="C147" s="77">
        <f>SUM(D147:L147)</f>
        <v>0</v>
      </c>
      <c r="D147" s="77"/>
      <c r="E147" s="77"/>
      <c r="F147" s="77"/>
      <c r="G147" s="77"/>
      <c r="H147" s="77"/>
      <c r="I147" s="77"/>
      <c r="J147" s="77"/>
      <c r="K147" s="77"/>
      <c r="L147" s="77"/>
      <c r="M147" s="77">
        <f>C147</f>
        <v>0</v>
      </c>
      <c r="N147" s="77">
        <f t="shared" si="62"/>
        <v>0</v>
      </c>
      <c r="O147" s="98"/>
    </row>
    <row r="148" spans="1:15" ht="14.25" customHeight="1">
      <c r="A148" s="43">
        <v>34</v>
      </c>
      <c r="B148" s="44" t="s">
        <v>33</v>
      </c>
      <c r="C148" s="45">
        <f>SUM(C149)</f>
        <v>0</v>
      </c>
      <c r="D148" s="45">
        <f aca="true" t="shared" si="64" ref="D148:N148">SUM(D149)</f>
        <v>0</v>
      </c>
      <c r="E148" s="45">
        <f t="shared" si="64"/>
        <v>0</v>
      </c>
      <c r="F148" s="45">
        <f t="shared" si="64"/>
        <v>0</v>
      </c>
      <c r="G148" s="45">
        <f t="shared" si="64"/>
        <v>0</v>
      </c>
      <c r="H148" s="45">
        <f t="shared" si="64"/>
        <v>0</v>
      </c>
      <c r="I148" s="45">
        <f t="shared" si="64"/>
        <v>0</v>
      </c>
      <c r="J148" s="45">
        <f t="shared" si="64"/>
        <v>0</v>
      </c>
      <c r="K148" s="45">
        <f t="shared" si="64"/>
        <v>0</v>
      </c>
      <c r="L148" s="45">
        <f t="shared" si="64"/>
        <v>0</v>
      </c>
      <c r="M148" s="45">
        <f t="shared" si="64"/>
        <v>0</v>
      </c>
      <c r="N148" s="45">
        <f t="shared" si="64"/>
        <v>0</v>
      </c>
      <c r="O148" s="98"/>
    </row>
    <row r="149" spans="1:15" ht="14.25" customHeight="1">
      <c r="A149" s="71">
        <v>343</v>
      </c>
      <c r="B149" s="76" t="s">
        <v>34</v>
      </c>
      <c r="C149" s="77">
        <f>SUM(D149:L149)</f>
        <v>0</v>
      </c>
      <c r="D149" s="77"/>
      <c r="E149" s="77"/>
      <c r="F149" s="77"/>
      <c r="G149" s="77"/>
      <c r="H149" s="77"/>
      <c r="I149" s="77"/>
      <c r="J149" s="77"/>
      <c r="K149" s="77"/>
      <c r="L149" s="77"/>
      <c r="M149" s="77">
        <f>C149</f>
        <v>0</v>
      </c>
      <c r="N149" s="77">
        <f>C149</f>
        <v>0</v>
      </c>
      <c r="O149" s="98"/>
    </row>
    <row r="150" spans="1:15" ht="14.25" customHeight="1">
      <c r="A150" s="71"/>
      <c r="B150" s="76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98"/>
    </row>
    <row r="151" spans="1:15" s="93" customFormat="1" ht="14.25" customHeight="1">
      <c r="A151" s="88" t="s">
        <v>45</v>
      </c>
      <c r="B151" s="86" t="s">
        <v>82</v>
      </c>
      <c r="C151" s="87">
        <f aca="true" t="shared" si="65" ref="C151:N151">SUM(C152)</f>
        <v>4250</v>
      </c>
      <c r="D151" s="87">
        <f t="shared" si="65"/>
        <v>0</v>
      </c>
      <c r="E151" s="87">
        <f t="shared" si="65"/>
        <v>0</v>
      </c>
      <c r="F151" s="87">
        <f t="shared" si="65"/>
        <v>4250</v>
      </c>
      <c r="G151" s="87">
        <f t="shared" si="65"/>
        <v>0</v>
      </c>
      <c r="H151" s="87">
        <f t="shared" si="65"/>
        <v>0</v>
      </c>
      <c r="I151" s="87">
        <f t="shared" si="65"/>
        <v>0</v>
      </c>
      <c r="J151" s="87">
        <f t="shared" si="65"/>
        <v>0</v>
      </c>
      <c r="K151" s="87">
        <f t="shared" si="65"/>
        <v>0</v>
      </c>
      <c r="L151" s="87">
        <f t="shared" si="65"/>
        <v>0</v>
      </c>
      <c r="M151" s="87">
        <f t="shared" si="65"/>
        <v>4250</v>
      </c>
      <c r="N151" s="87">
        <f t="shared" si="65"/>
        <v>4250</v>
      </c>
      <c r="O151" s="98"/>
    </row>
    <row r="152" spans="1:15" ht="15" customHeight="1">
      <c r="A152" s="43">
        <v>4</v>
      </c>
      <c r="B152" s="44" t="s">
        <v>36</v>
      </c>
      <c r="C152" s="45">
        <f aca="true" t="shared" si="66" ref="C152:N152">SUM(C153+C155)</f>
        <v>4250</v>
      </c>
      <c r="D152" s="45">
        <f t="shared" si="66"/>
        <v>0</v>
      </c>
      <c r="E152" s="45">
        <f t="shared" si="66"/>
        <v>0</v>
      </c>
      <c r="F152" s="45">
        <f t="shared" si="66"/>
        <v>4250</v>
      </c>
      <c r="G152" s="45">
        <f t="shared" si="66"/>
        <v>0</v>
      </c>
      <c r="H152" s="45">
        <f t="shared" si="66"/>
        <v>0</v>
      </c>
      <c r="I152" s="45">
        <f t="shared" si="66"/>
        <v>0</v>
      </c>
      <c r="J152" s="45">
        <f t="shared" si="66"/>
        <v>0</v>
      </c>
      <c r="K152" s="45">
        <f t="shared" si="66"/>
        <v>0</v>
      </c>
      <c r="L152" s="45">
        <f t="shared" si="66"/>
        <v>0</v>
      </c>
      <c r="M152" s="45">
        <f t="shared" si="66"/>
        <v>4250</v>
      </c>
      <c r="N152" s="45">
        <f t="shared" si="66"/>
        <v>4250</v>
      </c>
      <c r="O152" s="98"/>
    </row>
    <row r="153" spans="1:15" ht="15" customHeight="1">
      <c r="A153" s="43">
        <v>41</v>
      </c>
      <c r="B153" s="44" t="s">
        <v>40</v>
      </c>
      <c r="C153" s="45">
        <f aca="true" t="shared" si="67" ref="C153:N153">SUM(C154)</f>
        <v>0</v>
      </c>
      <c r="D153" s="45">
        <f t="shared" si="67"/>
        <v>0</v>
      </c>
      <c r="E153" s="45">
        <f t="shared" si="67"/>
        <v>0</v>
      </c>
      <c r="F153" s="45">
        <f t="shared" si="67"/>
        <v>0</v>
      </c>
      <c r="G153" s="45">
        <f t="shared" si="67"/>
        <v>0</v>
      </c>
      <c r="H153" s="45">
        <f t="shared" si="67"/>
        <v>0</v>
      </c>
      <c r="I153" s="45">
        <f t="shared" si="67"/>
        <v>0</v>
      </c>
      <c r="J153" s="45">
        <f t="shared" si="67"/>
        <v>0</v>
      </c>
      <c r="K153" s="45">
        <f t="shared" si="67"/>
        <v>0</v>
      </c>
      <c r="L153" s="45">
        <f t="shared" si="67"/>
        <v>0</v>
      </c>
      <c r="M153" s="45">
        <f t="shared" si="67"/>
        <v>0</v>
      </c>
      <c r="N153" s="45">
        <f t="shared" si="67"/>
        <v>0</v>
      </c>
      <c r="O153" s="98"/>
    </row>
    <row r="154" spans="1:15" ht="15" customHeight="1">
      <c r="A154" s="71">
        <v>411</v>
      </c>
      <c r="B154" s="76" t="s">
        <v>38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98"/>
    </row>
    <row r="155" spans="1:15" ht="15" customHeight="1">
      <c r="A155" s="43">
        <v>42</v>
      </c>
      <c r="B155" s="44" t="s">
        <v>37</v>
      </c>
      <c r="C155" s="45">
        <f aca="true" t="shared" si="68" ref="C155:N155">SUM(C156:C157)</f>
        <v>4250</v>
      </c>
      <c r="D155" s="45">
        <f t="shared" si="68"/>
        <v>0</v>
      </c>
      <c r="E155" s="45">
        <f t="shared" si="68"/>
        <v>0</v>
      </c>
      <c r="F155" s="45">
        <f t="shared" si="68"/>
        <v>4250</v>
      </c>
      <c r="G155" s="45">
        <f t="shared" si="68"/>
        <v>0</v>
      </c>
      <c r="H155" s="45">
        <f t="shared" si="68"/>
        <v>0</v>
      </c>
      <c r="I155" s="45">
        <f t="shared" si="68"/>
        <v>0</v>
      </c>
      <c r="J155" s="45">
        <f t="shared" si="68"/>
        <v>0</v>
      </c>
      <c r="K155" s="45">
        <f t="shared" si="68"/>
        <v>0</v>
      </c>
      <c r="L155" s="45">
        <f t="shared" si="68"/>
        <v>0</v>
      </c>
      <c r="M155" s="45">
        <f t="shared" si="68"/>
        <v>4250</v>
      </c>
      <c r="N155" s="45">
        <f t="shared" si="68"/>
        <v>4250</v>
      </c>
      <c r="O155" s="98"/>
    </row>
    <row r="156" spans="1:15" ht="15" customHeight="1">
      <c r="A156" s="71">
        <v>422</v>
      </c>
      <c r="B156" s="76" t="s">
        <v>35</v>
      </c>
      <c r="C156" s="77">
        <f>SUM(D156:L156)</f>
        <v>4250</v>
      </c>
      <c r="D156" s="77"/>
      <c r="E156" s="77"/>
      <c r="F156" s="77">
        <v>4250</v>
      </c>
      <c r="G156" s="77"/>
      <c r="H156" s="77"/>
      <c r="I156" s="77"/>
      <c r="J156" s="77"/>
      <c r="K156" s="77"/>
      <c r="L156" s="77"/>
      <c r="M156" s="77">
        <f>C156</f>
        <v>4250</v>
      </c>
      <c r="N156" s="77">
        <f>M156</f>
        <v>4250</v>
      </c>
      <c r="O156" s="98"/>
    </row>
    <row r="157" spans="1:15" ht="15" customHeight="1">
      <c r="A157" s="71">
        <v>424</v>
      </c>
      <c r="B157" s="76" t="s">
        <v>39</v>
      </c>
      <c r="C157" s="77">
        <f>SUM(D157:L157)</f>
        <v>0</v>
      </c>
      <c r="D157" s="77"/>
      <c r="E157" s="77"/>
      <c r="F157" s="77"/>
      <c r="G157" s="77"/>
      <c r="H157" s="77"/>
      <c r="I157" s="77"/>
      <c r="J157" s="77"/>
      <c r="K157" s="77"/>
      <c r="L157" s="77"/>
      <c r="M157" s="77">
        <f>C157</f>
        <v>0</v>
      </c>
      <c r="N157" s="77">
        <f>M157</f>
        <v>0</v>
      </c>
      <c r="O157" s="98"/>
    </row>
    <row r="158" spans="1:15" ht="15" customHeight="1">
      <c r="A158" s="71">
        <v>451</v>
      </c>
      <c r="B158" s="76" t="s">
        <v>71</v>
      </c>
      <c r="C158" s="77">
        <f>SUM(D158:L158)</f>
        <v>0</v>
      </c>
      <c r="D158" s="77"/>
      <c r="E158" s="77"/>
      <c r="F158" s="77">
        <v>0</v>
      </c>
      <c r="G158" s="77"/>
      <c r="H158" s="77"/>
      <c r="I158" s="77"/>
      <c r="J158" s="77"/>
      <c r="K158" s="77"/>
      <c r="L158" s="77"/>
      <c r="M158" s="77">
        <f>C158</f>
        <v>0</v>
      </c>
      <c r="N158" s="77">
        <f>M158</f>
        <v>0</v>
      </c>
      <c r="O158" s="98"/>
    </row>
    <row r="159" spans="1:15" ht="15" customHeight="1">
      <c r="A159" s="43"/>
      <c r="B159" s="76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98"/>
    </row>
    <row r="160" spans="1:15" s="95" customFormat="1" ht="14.25" customHeight="1">
      <c r="A160" s="104"/>
      <c r="B160" s="99" t="s">
        <v>66</v>
      </c>
      <c r="C160" s="100">
        <f>SUM(C161+C175+C189)</f>
        <v>506554</v>
      </c>
      <c r="D160" s="100">
        <f aca="true" t="shared" si="69" ref="D160:N160">SUM(D161+D175+D189)</f>
        <v>0</v>
      </c>
      <c r="E160" s="100">
        <f t="shared" si="69"/>
        <v>0</v>
      </c>
      <c r="F160" s="100">
        <f t="shared" si="69"/>
        <v>123545</v>
      </c>
      <c r="G160" s="100">
        <f t="shared" si="69"/>
        <v>0</v>
      </c>
      <c r="H160" s="100">
        <f t="shared" si="69"/>
        <v>1280</v>
      </c>
      <c r="I160" s="100">
        <f t="shared" si="69"/>
        <v>381729</v>
      </c>
      <c r="J160" s="100">
        <f t="shared" si="69"/>
        <v>0</v>
      </c>
      <c r="K160" s="100">
        <f t="shared" si="69"/>
        <v>0</v>
      </c>
      <c r="L160" s="100">
        <f t="shared" si="69"/>
        <v>0</v>
      </c>
      <c r="M160" s="100">
        <f t="shared" si="69"/>
        <v>506554</v>
      </c>
      <c r="N160" s="100">
        <f t="shared" si="69"/>
        <v>506554</v>
      </c>
      <c r="O160" s="101"/>
    </row>
    <row r="161" spans="1:15" ht="14.25" customHeight="1">
      <c r="A161" s="47" t="s">
        <v>44</v>
      </c>
      <c r="B161" s="44" t="s">
        <v>56</v>
      </c>
      <c r="C161" s="45">
        <f aca="true" t="shared" si="70" ref="C161:N161">SUM(C162)</f>
        <v>503211</v>
      </c>
      <c r="D161" s="45">
        <f t="shared" si="70"/>
        <v>0</v>
      </c>
      <c r="E161" s="45">
        <f t="shared" si="70"/>
        <v>0</v>
      </c>
      <c r="F161" s="45">
        <f t="shared" si="70"/>
        <v>121482</v>
      </c>
      <c r="G161" s="45">
        <f t="shared" si="70"/>
        <v>0</v>
      </c>
      <c r="H161" s="45">
        <f t="shared" si="70"/>
        <v>0</v>
      </c>
      <c r="I161" s="45">
        <f t="shared" si="70"/>
        <v>381729</v>
      </c>
      <c r="J161" s="45">
        <f t="shared" si="70"/>
        <v>0</v>
      </c>
      <c r="K161" s="45">
        <f t="shared" si="70"/>
        <v>0</v>
      </c>
      <c r="L161" s="45">
        <f t="shared" si="70"/>
        <v>0</v>
      </c>
      <c r="M161" s="45">
        <f t="shared" si="70"/>
        <v>503211</v>
      </c>
      <c r="N161" s="45">
        <f t="shared" si="70"/>
        <v>503211</v>
      </c>
      <c r="O161" s="98"/>
    </row>
    <row r="162" spans="1:15" ht="14.25" customHeight="1">
      <c r="A162" s="43">
        <v>3</v>
      </c>
      <c r="B162" s="44" t="s">
        <v>23</v>
      </c>
      <c r="C162" s="45">
        <f aca="true" t="shared" si="71" ref="C162:N162">SUM(C163+C167+C172)</f>
        <v>503211</v>
      </c>
      <c r="D162" s="45">
        <f t="shared" si="71"/>
        <v>0</v>
      </c>
      <c r="E162" s="45">
        <f t="shared" si="71"/>
        <v>0</v>
      </c>
      <c r="F162" s="45">
        <f t="shared" si="71"/>
        <v>121482</v>
      </c>
      <c r="G162" s="45">
        <f t="shared" si="71"/>
        <v>0</v>
      </c>
      <c r="H162" s="45">
        <f>SUM(H163+H167+H172)</f>
        <v>0</v>
      </c>
      <c r="I162" s="45">
        <f t="shared" si="71"/>
        <v>381729</v>
      </c>
      <c r="J162" s="45">
        <f t="shared" si="71"/>
        <v>0</v>
      </c>
      <c r="K162" s="45">
        <f t="shared" si="71"/>
        <v>0</v>
      </c>
      <c r="L162" s="45">
        <f t="shared" si="71"/>
        <v>0</v>
      </c>
      <c r="M162" s="45">
        <f t="shared" si="71"/>
        <v>503211</v>
      </c>
      <c r="N162" s="45">
        <f t="shared" si="71"/>
        <v>503211</v>
      </c>
      <c r="O162" s="98"/>
    </row>
    <row r="163" spans="1:15" ht="14.25" customHeight="1">
      <c r="A163" s="43">
        <v>31</v>
      </c>
      <c r="B163" s="44" t="s">
        <v>24</v>
      </c>
      <c r="C163" s="45">
        <f aca="true" t="shared" si="72" ref="C163:N163">SUM(C164:C166)</f>
        <v>337685</v>
      </c>
      <c r="D163" s="45">
        <f t="shared" si="72"/>
        <v>0</v>
      </c>
      <c r="E163" s="45">
        <f t="shared" si="72"/>
        <v>0</v>
      </c>
      <c r="F163" s="45">
        <f t="shared" si="72"/>
        <v>0</v>
      </c>
      <c r="G163" s="45">
        <f t="shared" si="72"/>
        <v>0</v>
      </c>
      <c r="H163" s="45">
        <f>SUM(H164:H166)</f>
        <v>0</v>
      </c>
      <c r="I163" s="45">
        <f t="shared" si="72"/>
        <v>337685</v>
      </c>
      <c r="J163" s="45">
        <f t="shared" si="72"/>
        <v>0</v>
      </c>
      <c r="K163" s="45">
        <f t="shared" si="72"/>
        <v>0</v>
      </c>
      <c r="L163" s="45">
        <f t="shared" si="72"/>
        <v>0</v>
      </c>
      <c r="M163" s="45">
        <f t="shared" si="72"/>
        <v>337685</v>
      </c>
      <c r="N163" s="45">
        <f t="shared" si="72"/>
        <v>337685</v>
      </c>
      <c r="O163" s="98"/>
    </row>
    <row r="164" spans="1:15" ht="14.25" customHeight="1">
      <c r="A164" s="71">
        <v>311</v>
      </c>
      <c r="B164" s="76" t="s">
        <v>25</v>
      </c>
      <c r="C164" s="77">
        <f>SUM(D164:L164)</f>
        <v>271318</v>
      </c>
      <c r="D164" s="77"/>
      <c r="E164" s="77"/>
      <c r="F164" s="77"/>
      <c r="G164" s="77"/>
      <c r="H164" s="77"/>
      <c r="I164" s="77">
        <v>271318</v>
      </c>
      <c r="J164" s="77"/>
      <c r="K164" s="77"/>
      <c r="L164" s="77"/>
      <c r="M164" s="77">
        <f>C164</f>
        <v>271318</v>
      </c>
      <c r="N164" s="77">
        <f aca="true" t="shared" si="73" ref="N164:N173">M164</f>
        <v>271318</v>
      </c>
      <c r="O164" s="98"/>
    </row>
    <row r="165" spans="1:15" ht="14.25" customHeight="1">
      <c r="A165" s="71">
        <v>312</v>
      </c>
      <c r="B165" s="76" t="s">
        <v>26</v>
      </c>
      <c r="C165" s="77">
        <f>SUM(D165:L165)</f>
        <v>19700</v>
      </c>
      <c r="D165" s="77"/>
      <c r="E165" s="77"/>
      <c r="F165" s="77"/>
      <c r="G165" s="77"/>
      <c r="H165" s="77"/>
      <c r="I165" s="77">
        <v>19700</v>
      </c>
      <c r="J165" s="77"/>
      <c r="K165" s="77"/>
      <c r="L165" s="77"/>
      <c r="M165" s="77">
        <f>C165</f>
        <v>19700</v>
      </c>
      <c r="N165" s="77">
        <f t="shared" si="73"/>
        <v>19700</v>
      </c>
      <c r="O165" s="98"/>
    </row>
    <row r="166" spans="1:15" ht="14.25" customHeight="1">
      <c r="A166" s="71">
        <v>313</v>
      </c>
      <c r="B166" s="76" t="s">
        <v>27</v>
      </c>
      <c r="C166" s="77">
        <f>SUM(D166:L166)</f>
        <v>46667</v>
      </c>
      <c r="D166" s="77"/>
      <c r="E166" s="77"/>
      <c r="F166" s="77"/>
      <c r="G166" s="77"/>
      <c r="H166" s="77"/>
      <c r="I166" s="77">
        <v>46667</v>
      </c>
      <c r="J166" s="77"/>
      <c r="K166" s="77"/>
      <c r="L166" s="77"/>
      <c r="M166" s="77">
        <f>C166</f>
        <v>46667</v>
      </c>
      <c r="N166" s="77">
        <f t="shared" si="73"/>
        <v>46667</v>
      </c>
      <c r="O166" s="98"/>
    </row>
    <row r="167" spans="1:15" s="93" customFormat="1" ht="14.25" customHeight="1">
      <c r="A167" s="43">
        <v>32</v>
      </c>
      <c r="B167" s="44" t="s">
        <v>28</v>
      </c>
      <c r="C167" s="45">
        <f aca="true" t="shared" si="74" ref="C167:N167">SUM(C168:C171)</f>
        <v>165476</v>
      </c>
      <c r="D167" s="45">
        <f t="shared" si="74"/>
        <v>0</v>
      </c>
      <c r="E167" s="45">
        <f t="shared" si="74"/>
        <v>0</v>
      </c>
      <c r="F167" s="45">
        <f t="shared" si="74"/>
        <v>121432</v>
      </c>
      <c r="G167" s="45">
        <f t="shared" si="74"/>
        <v>0</v>
      </c>
      <c r="H167" s="45">
        <f>SUM(H168:H171)</f>
        <v>0</v>
      </c>
      <c r="I167" s="45">
        <f t="shared" si="74"/>
        <v>44044</v>
      </c>
      <c r="J167" s="45">
        <f t="shared" si="74"/>
        <v>0</v>
      </c>
      <c r="K167" s="45">
        <f t="shared" si="74"/>
        <v>0</v>
      </c>
      <c r="L167" s="45">
        <f t="shared" si="74"/>
        <v>0</v>
      </c>
      <c r="M167" s="45">
        <f t="shared" si="74"/>
        <v>165476</v>
      </c>
      <c r="N167" s="45">
        <f t="shared" si="74"/>
        <v>165476</v>
      </c>
      <c r="O167" s="98"/>
    </row>
    <row r="168" spans="1:15" ht="14.25" customHeight="1">
      <c r="A168" s="71">
        <v>321</v>
      </c>
      <c r="B168" s="76" t="s">
        <v>29</v>
      </c>
      <c r="C168" s="77">
        <f>SUM(D168:L168)</f>
        <v>47255</v>
      </c>
      <c r="D168" s="77"/>
      <c r="E168" s="77"/>
      <c r="F168" s="77">
        <v>4052</v>
      </c>
      <c r="G168" s="77"/>
      <c r="H168" s="77"/>
      <c r="I168" s="77">
        <v>43203</v>
      </c>
      <c r="J168" s="77"/>
      <c r="K168" s="77"/>
      <c r="L168" s="77"/>
      <c r="M168" s="77">
        <f>C168</f>
        <v>47255</v>
      </c>
      <c r="N168" s="77">
        <f t="shared" si="73"/>
        <v>47255</v>
      </c>
      <c r="O168" s="98"/>
    </row>
    <row r="169" spans="1:15" ht="14.25" customHeight="1">
      <c r="A169" s="71">
        <v>322</v>
      </c>
      <c r="B169" s="76" t="s">
        <v>30</v>
      </c>
      <c r="C169" s="77">
        <f>SUM(D169:L169)</f>
        <v>34151</v>
      </c>
      <c r="D169" s="77"/>
      <c r="E169" s="77"/>
      <c r="F169" s="77">
        <v>34151</v>
      </c>
      <c r="G169" s="77"/>
      <c r="H169" s="77"/>
      <c r="I169" s="77"/>
      <c r="J169" s="77"/>
      <c r="K169" s="77"/>
      <c r="L169" s="77"/>
      <c r="M169" s="77">
        <f>C169</f>
        <v>34151</v>
      </c>
      <c r="N169" s="77">
        <f t="shared" si="73"/>
        <v>34151</v>
      </c>
      <c r="O169" s="98"/>
    </row>
    <row r="170" spans="1:15" ht="14.25" customHeight="1">
      <c r="A170" s="71">
        <v>323</v>
      </c>
      <c r="B170" s="76" t="s">
        <v>31</v>
      </c>
      <c r="C170" s="77">
        <f>SUM(D170:L170)</f>
        <v>80982</v>
      </c>
      <c r="D170" s="77"/>
      <c r="E170" s="77"/>
      <c r="F170" s="77">
        <v>80982</v>
      </c>
      <c r="G170" s="77"/>
      <c r="H170" s="77"/>
      <c r="I170" s="77"/>
      <c r="J170" s="77"/>
      <c r="K170" s="77"/>
      <c r="L170" s="77"/>
      <c r="M170" s="77">
        <f>C170</f>
        <v>80982</v>
      </c>
      <c r="N170" s="77">
        <f t="shared" si="73"/>
        <v>80982</v>
      </c>
      <c r="O170" s="98"/>
    </row>
    <row r="171" spans="1:15" ht="14.25" customHeight="1">
      <c r="A171" s="71">
        <v>329</v>
      </c>
      <c r="B171" s="76" t="s">
        <v>32</v>
      </c>
      <c r="C171" s="77">
        <f>SUM(D171:L171)</f>
        <v>3088</v>
      </c>
      <c r="D171" s="77"/>
      <c r="E171" s="77"/>
      <c r="F171" s="77">
        <v>2247</v>
      </c>
      <c r="G171" s="77"/>
      <c r="H171" s="77"/>
      <c r="I171" s="77">
        <v>841</v>
      </c>
      <c r="J171" s="77"/>
      <c r="K171" s="77"/>
      <c r="L171" s="77"/>
      <c r="M171" s="77">
        <f>C171</f>
        <v>3088</v>
      </c>
      <c r="N171" s="77">
        <f t="shared" si="73"/>
        <v>3088</v>
      </c>
      <c r="O171" s="98"/>
    </row>
    <row r="172" spans="1:15" ht="14.25" customHeight="1">
      <c r="A172" s="43">
        <v>34</v>
      </c>
      <c r="B172" s="44" t="s">
        <v>33</v>
      </c>
      <c r="C172" s="45">
        <f aca="true" t="shared" si="75" ref="C172:N172">SUM(C173)</f>
        <v>50</v>
      </c>
      <c r="D172" s="45">
        <f t="shared" si="75"/>
        <v>0</v>
      </c>
      <c r="E172" s="45">
        <f t="shared" si="75"/>
        <v>0</v>
      </c>
      <c r="F172" s="45">
        <f t="shared" si="75"/>
        <v>50</v>
      </c>
      <c r="G172" s="45">
        <f t="shared" si="75"/>
        <v>0</v>
      </c>
      <c r="H172" s="45">
        <f t="shared" si="75"/>
        <v>0</v>
      </c>
      <c r="I172" s="45">
        <f t="shared" si="75"/>
        <v>0</v>
      </c>
      <c r="J172" s="45">
        <f t="shared" si="75"/>
        <v>0</v>
      </c>
      <c r="K172" s="45">
        <f t="shared" si="75"/>
        <v>0</v>
      </c>
      <c r="L172" s="45">
        <f t="shared" si="75"/>
        <v>0</v>
      </c>
      <c r="M172" s="45">
        <f t="shared" si="75"/>
        <v>50</v>
      </c>
      <c r="N172" s="45">
        <f t="shared" si="75"/>
        <v>50</v>
      </c>
      <c r="O172" s="98"/>
    </row>
    <row r="173" spans="1:15" ht="14.25" customHeight="1">
      <c r="A173" s="71">
        <v>343</v>
      </c>
      <c r="B173" s="76" t="s">
        <v>34</v>
      </c>
      <c r="C173" s="77">
        <f>SUM(D173:L173)</f>
        <v>50</v>
      </c>
      <c r="D173" s="77"/>
      <c r="E173" s="77"/>
      <c r="F173" s="77">
        <v>50</v>
      </c>
      <c r="G173" s="77"/>
      <c r="H173" s="77"/>
      <c r="I173" s="77"/>
      <c r="J173" s="77"/>
      <c r="K173" s="77"/>
      <c r="L173" s="77"/>
      <c r="M173" s="77">
        <f>C173</f>
        <v>50</v>
      </c>
      <c r="N173" s="77">
        <f t="shared" si="73"/>
        <v>50</v>
      </c>
      <c r="O173" s="98"/>
    </row>
    <row r="174" spans="1:15" ht="14.25" customHeight="1">
      <c r="A174" s="71"/>
      <c r="B174" s="76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98"/>
    </row>
    <row r="175" spans="1:15" s="93" customFormat="1" ht="14.25" customHeight="1">
      <c r="A175" s="88" t="s">
        <v>44</v>
      </c>
      <c r="B175" s="86" t="s">
        <v>67</v>
      </c>
      <c r="C175" s="87">
        <f>SUM(C176)</f>
        <v>1280</v>
      </c>
      <c r="D175" s="87">
        <f aca="true" t="shared" si="76" ref="D175:N175">SUM(D176)</f>
        <v>0</v>
      </c>
      <c r="E175" s="87">
        <f t="shared" si="76"/>
        <v>0</v>
      </c>
      <c r="F175" s="87">
        <f t="shared" si="76"/>
        <v>0</v>
      </c>
      <c r="G175" s="87">
        <f t="shared" si="76"/>
        <v>0</v>
      </c>
      <c r="H175" s="87">
        <f t="shared" si="76"/>
        <v>1280</v>
      </c>
      <c r="I175" s="87">
        <f t="shared" si="76"/>
        <v>0</v>
      </c>
      <c r="J175" s="87">
        <f t="shared" si="76"/>
        <v>0</v>
      </c>
      <c r="K175" s="87">
        <f t="shared" si="76"/>
        <v>0</v>
      </c>
      <c r="L175" s="87">
        <f t="shared" si="76"/>
        <v>0</v>
      </c>
      <c r="M175" s="87">
        <f t="shared" si="76"/>
        <v>1280</v>
      </c>
      <c r="N175" s="87">
        <f t="shared" si="76"/>
        <v>1280</v>
      </c>
      <c r="O175" s="98"/>
    </row>
    <row r="176" spans="1:15" ht="14.25" customHeight="1">
      <c r="A176" s="43">
        <v>3</v>
      </c>
      <c r="B176" s="44" t="s">
        <v>23</v>
      </c>
      <c r="C176" s="45">
        <f>SUM(C177+C181+C186)</f>
        <v>1280</v>
      </c>
      <c r="D176" s="45">
        <f aca="true" t="shared" si="77" ref="D176:N176">SUM(D177+D181+D186)</f>
        <v>0</v>
      </c>
      <c r="E176" s="45">
        <f t="shared" si="77"/>
        <v>0</v>
      </c>
      <c r="F176" s="45">
        <f t="shared" si="77"/>
        <v>0</v>
      </c>
      <c r="G176" s="45">
        <f t="shared" si="77"/>
        <v>0</v>
      </c>
      <c r="H176" s="45">
        <f>SUM(H177+H181+H186)</f>
        <v>1280</v>
      </c>
      <c r="I176" s="45">
        <f t="shared" si="77"/>
        <v>0</v>
      </c>
      <c r="J176" s="45">
        <f t="shared" si="77"/>
        <v>0</v>
      </c>
      <c r="K176" s="45">
        <f t="shared" si="77"/>
        <v>0</v>
      </c>
      <c r="L176" s="45">
        <f t="shared" si="77"/>
        <v>0</v>
      </c>
      <c r="M176" s="45">
        <f t="shared" si="77"/>
        <v>1280</v>
      </c>
      <c r="N176" s="45">
        <f t="shared" si="77"/>
        <v>1280</v>
      </c>
      <c r="O176" s="98"/>
    </row>
    <row r="177" spans="1:15" ht="14.25" customHeight="1">
      <c r="A177" s="43">
        <v>31</v>
      </c>
      <c r="B177" s="44" t="s">
        <v>24</v>
      </c>
      <c r="C177" s="45">
        <f>SUM(C178:C180)</f>
        <v>0</v>
      </c>
      <c r="D177" s="45">
        <f aca="true" t="shared" si="78" ref="D177:N177">SUM(D178:D180)</f>
        <v>0</v>
      </c>
      <c r="E177" s="45">
        <f t="shared" si="78"/>
        <v>0</v>
      </c>
      <c r="F177" s="45">
        <f t="shared" si="78"/>
        <v>0</v>
      </c>
      <c r="G177" s="45">
        <f t="shared" si="78"/>
        <v>0</v>
      </c>
      <c r="H177" s="45">
        <f>SUM(H178:H180)</f>
        <v>0</v>
      </c>
      <c r="I177" s="45">
        <f t="shared" si="78"/>
        <v>0</v>
      </c>
      <c r="J177" s="45">
        <f t="shared" si="78"/>
        <v>0</v>
      </c>
      <c r="K177" s="45">
        <f t="shared" si="78"/>
        <v>0</v>
      </c>
      <c r="L177" s="45">
        <f t="shared" si="78"/>
        <v>0</v>
      </c>
      <c r="M177" s="45">
        <f t="shared" si="78"/>
        <v>0</v>
      </c>
      <c r="N177" s="45">
        <f t="shared" si="78"/>
        <v>0</v>
      </c>
      <c r="O177" s="98"/>
    </row>
    <row r="178" spans="1:15" ht="14.25" customHeight="1">
      <c r="A178" s="71">
        <v>311</v>
      </c>
      <c r="B178" s="76" t="s">
        <v>25</v>
      </c>
      <c r="C178" s="77">
        <f>SUM(D178:L178)</f>
        <v>0</v>
      </c>
      <c r="D178" s="77">
        <v>0</v>
      </c>
      <c r="E178" s="77"/>
      <c r="F178" s="77"/>
      <c r="G178" s="77"/>
      <c r="H178" s="77"/>
      <c r="I178" s="77"/>
      <c r="J178" s="77"/>
      <c r="K178" s="77"/>
      <c r="L178" s="77"/>
      <c r="M178" s="77">
        <f>C178</f>
        <v>0</v>
      </c>
      <c r="N178" s="77">
        <f>C178</f>
        <v>0</v>
      </c>
      <c r="O178" s="98"/>
    </row>
    <row r="179" spans="1:15" ht="14.25" customHeight="1">
      <c r="A179" s="71">
        <v>312</v>
      </c>
      <c r="B179" s="76" t="s">
        <v>26</v>
      </c>
      <c r="C179" s="77">
        <f>SUM(D179:L179)</f>
        <v>0</v>
      </c>
      <c r="D179" s="77">
        <v>0</v>
      </c>
      <c r="E179" s="77"/>
      <c r="F179" s="77"/>
      <c r="G179" s="77"/>
      <c r="H179" s="77"/>
      <c r="I179" s="77"/>
      <c r="J179" s="77"/>
      <c r="K179" s="77"/>
      <c r="L179" s="77"/>
      <c r="M179" s="77">
        <f>C179</f>
        <v>0</v>
      </c>
      <c r="N179" s="77">
        <f>C179</f>
        <v>0</v>
      </c>
      <c r="O179" s="98"/>
    </row>
    <row r="180" spans="1:15" ht="14.25" customHeight="1">
      <c r="A180" s="71">
        <v>313</v>
      </c>
      <c r="B180" s="76" t="s">
        <v>27</v>
      </c>
      <c r="C180" s="77">
        <f>SUM(D180:L180)</f>
        <v>0</v>
      </c>
      <c r="D180" s="77">
        <v>0</v>
      </c>
      <c r="E180" s="77"/>
      <c r="F180" s="77"/>
      <c r="G180" s="77"/>
      <c r="H180" s="77"/>
      <c r="I180" s="77"/>
      <c r="J180" s="77"/>
      <c r="K180" s="77"/>
      <c r="L180" s="77"/>
      <c r="M180" s="77">
        <f>C180</f>
        <v>0</v>
      </c>
      <c r="N180" s="77">
        <f>C180</f>
        <v>0</v>
      </c>
      <c r="O180" s="98"/>
    </row>
    <row r="181" spans="1:15" ht="14.25" customHeight="1">
      <c r="A181" s="43">
        <v>32</v>
      </c>
      <c r="B181" s="44" t="s">
        <v>28</v>
      </c>
      <c r="C181" s="45">
        <f>SUM(C182:C185)</f>
        <v>1280</v>
      </c>
      <c r="D181" s="45">
        <f aca="true" t="shared" si="79" ref="D181:N181">SUM(D182:D185)</f>
        <v>0</v>
      </c>
      <c r="E181" s="45">
        <f t="shared" si="79"/>
        <v>0</v>
      </c>
      <c r="F181" s="45">
        <f t="shared" si="79"/>
        <v>0</v>
      </c>
      <c r="G181" s="45">
        <f t="shared" si="79"/>
        <v>0</v>
      </c>
      <c r="H181" s="45">
        <f>SUM(H182:H185)</f>
        <v>1280</v>
      </c>
      <c r="I181" s="45">
        <f t="shared" si="79"/>
        <v>0</v>
      </c>
      <c r="J181" s="45">
        <f t="shared" si="79"/>
        <v>0</v>
      </c>
      <c r="K181" s="45">
        <f t="shared" si="79"/>
        <v>0</v>
      </c>
      <c r="L181" s="45">
        <f t="shared" si="79"/>
        <v>0</v>
      </c>
      <c r="M181" s="45">
        <f t="shared" si="79"/>
        <v>1280</v>
      </c>
      <c r="N181" s="45">
        <f t="shared" si="79"/>
        <v>1280</v>
      </c>
      <c r="O181" s="98"/>
    </row>
    <row r="182" spans="1:15" s="46" customFormat="1" ht="14.25" customHeight="1">
      <c r="A182" s="71">
        <v>321</v>
      </c>
      <c r="B182" s="76" t="s">
        <v>29</v>
      </c>
      <c r="C182" s="77">
        <f>SUM(D182:L182)</f>
        <v>0</v>
      </c>
      <c r="D182" s="77">
        <v>0</v>
      </c>
      <c r="E182" s="77"/>
      <c r="F182" s="77"/>
      <c r="G182" s="77"/>
      <c r="H182" s="77">
        <v>0</v>
      </c>
      <c r="I182" s="77"/>
      <c r="J182" s="77"/>
      <c r="K182" s="77"/>
      <c r="L182" s="77"/>
      <c r="M182" s="77">
        <f>C182</f>
        <v>0</v>
      </c>
      <c r="N182" s="77">
        <f>C182</f>
        <v>0</v>
      </c>
      <c r="O182" s="98"/>
    </row>
    <row r="183" spans="1:15" ht="14.25" customHeight="1">
      <c r="A183" s="71">
        <v>322</v>
      </c>
      <c r="B183" s="76" t="s">
        <v>30</v>
      </c>
      <c r="C183" s="77">
        <f>SUM(D183:L183)</f>
        <v>1280</v>
      </c>
      <c r="D183" s="77"/>
      <c r="E183" s="77"/>
      <c r="F183" s="77"/>
      <c r="G183" s="77"/>
      <c r="H183" s="77">
        <v>1280</v>
      </c>
      <c r="I183" s="77"/>
      <c r="J183" s="77"/>
      <c r="K183" s="77"/>
      <c r="L183" s="77"/>
      <c r="M183" s="77">
        <f>C183</f>
        <v>1280</v>
      </c>
      <c r="N183" s="77">
        <f>M183</f>
        <v>1280</v>
      </c>
      <c r="O183" s="98"/>
    </row>
    <row r="184" spans="1:15" ht="14.25" customHeight="1">
      <c r="A184" s="71">
        <v>323</v>
      </c>
      <c r="B184" s="76" t="s">
        <v>31</v>
      </c>
      <c r="C184" s="77">
        <f>SUM(D184:L184)</f>
        <v>0</v>
      </c>
      <c r="D184" s="77"/>
      <c r="E184" s="77"/>
      <c r="F184" s="77"/>
      <c r="G184" s="77"/>
      <c r="H184" s="77">
        <v>0</v>
      </c>
      <c r="I184" s="77"/>
      <c r="J184" s="77"/>
      <c r="K184" s="77"/>
      <c r="L184" s="77"/>
      <c r="M184" s="77">
        <f>C184</f>
        <v>0</v>
      </c>
      <c r="N184" s="77">
        <f>C184</f>
        <v>0</v>
      </c>
      <c r="O184" s="98"/>
    </row>
    <row r="185" spans="1:15" ht="14.25" customHeight="1">
      <c r="A185" s="71">
        <v>329</v>
      </c>
      <c r="B185" s="76" t="s">
        <v>32</v>
      </c>
      <c r="C185" s="77">
        <f>SUM(D185:L185)</f>
        <v>0</v>
      </c>
      <c r="D185" s="77"/>
      <c r="E185" s="77"/>
      <c r="F185" s="77"/>
      <c r="G185" s="77"/>
      <c r="H185" s="77"/>
      <c r="I185" s="77"/>
      <c r="J185" s="77"/>
      <c r="K185" s="77"/>
      <c r="L185" s="77"/>
      <c r="M185" s="77">
        <f>C185</f>
        <v>0</v>
      </c>
      <c r="N185" s="77">
        <f>C185</f>
        <v>0</v>
      </c>
      <c r="O185" s="98"/>
    </row>
    <row r="186" spans="1:15" ht="14.25" customHeight="1">
      <c r="A186" s="43">
        <v>34</v>
      </c>
      <c r="B186" s="44" t="s">
        <v>33</v>
      </c>
      <c r="C186" s="45">
        <f>SUM(C187)</f>
        <v>0</v>
      </c>
      <c r="D186" s="45">
        <f aca="true" t="shared" si="80" ref="D186:N186">SUM(D187)</f>
        <v>0</v>
      </c>
      <c r="E186" s="45">
        <f t="shared" si="80"/>
        <v>0</v>
      </c>
      <c r="F186" s="45">
        <f t="shared" si="80"/>
        <v>0</v>
      </c>
      <c r="G186" s="45">
        <f t="shared" si="80"/>
        <v>0</v>
      </c>
      <c r="H186" s="45">
        <f t="shared" si="80"/>
        <v>0</v>
      </c>
      <c r="I186" s="45">
        <f t="shared" si="80"/>
        <v>0</v>
      </c>
      <c r="J186" s="45">
        <f t="shared" si="80"/>
        <v>0</v>
      </c>
      <c r="K186" s="45">
        <f t="shared" si="80"/>
        <v>0</v>
      </c>
      <c r="L186" s="45">
        <f t="shared" si="80"/>
        <v>0</v>
      </c>
      <c r="M186" s="45">
        <f t="shared" si="80"/>
        <v>0</v>
      </c>
      <c r="N186" s="45">
        <f t="shared" si="80"/>
        <v>0</v>
      </c>
      <c r="O186" s="98"/>
    </row>
    <row r="187" spans="1:15" ht="14.25" customHeight="1">
      <c r="A187" s="71">
        <v>343</v>
      </c>
      <c r="B187" s="76" t="s">
        <v>34</v>
      </c>
      <c r="C187" s="77">
        <f>SUM(D187:L187)</f>
        <v>0</v>
      </c>
      <c r="D187" s="77"/>
      <c r="E187" s="77"/>
      <c r="F187" s="77"/>
      <c r="G187" s="77"/>
      <c r="H187" s="77"/>
      <c r="I187" s="77"/>
      <c r="J187" s="77"/>
      <c r="K187" s="77"/>
      <c r="L187" s="77"/>
      <c r="M187" s="77">
        <f>C187</f>
        <v>0</v>
      </c>
      <c r="N187" s="77">
        <f>C187</f>
        <v>0</v>
      </c>
      <c r="O187" s="98"/>
    </row>
    <row r="188" spans="1:15" ht="14.25" customHeight="1">
      <c r="A188" s="71"/>
      <c r="B188" s="76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98"/>
    </row>
    <row r="189" spans="1:15" s="93" customFormat="1" ht="14.25" customHeight="1">
      <c r="A189" s="88" t="s">
        <v>45</v>
      </c>
      <c r="B189" s="86" t="s">
        <v>81</v>
      </c>
      <c r="C189" s="87">
        <f aca="true" t="shared" si="81" ref="C189:N189">SUM(C190)</f>
        <v>2063</v>
      </c>
      <c r="D189" s="87">
        <f t="shared" si="81"/>
        <v>0</v>
      </c>
      <c r="E189" s="87">
        <f t="shared" si="81"/>
        <v>0</v>
      </c>
      <c r="F189" s="87">
        <f t="shared" si="81"/>
        <v>2063</v>
      </c>
      <c r="G189" s="87">
        <f t="shared" si="81"/>
        <v>0</v>
      </c>
      <c r="H189" s="87">
        <f t="shared" si="81"/>
        <v>0</v>
      </c>
      <c r="I189" s="87">
        <f t="shared" si="81"/>
        <v>0</v>
      </c>
      <c r="J189" s="87">
        <f t="shared" si="81"/>
        <v>0</v>
      </c>
      <c r="K189" s="87">
        <f t="shared" si="81"/>
        <v>0</v>
      </c>
      <c r="L189" s="87">
        <f t="shared" si="81"/>
        <v>0</v>
      </c>
      <c r="M189" s="87">
        <f t="shared" si="81"/>
        <v>2063</v>
      </c>
      <c r="N189" s="87">
        <f t="shared" si="81"/>
        <v>2063</v>
      </c>
      <c r="O189" s="98"/>
    </row>
    <row r="190" spans="1:15" ht="15" customHeight="1">
      <c r="A190" s="43">
        <v>4</v>
      </c>
      <c r="B190" s="44" t="s">
        <v>36</v>
      </c>
      <c r="C190" s="45">
        <f aca="true" t="shared" si="82" ref="C190:N190">SUM(C191+C193)</f>
        <v>2063</v>
      </c>
      <c r="D190" s="45">
        <f t="shared" si="82"/>
        <v>0</v>
      </c>
      <c r="E190" s="45">
        <f t="shared" si="82"/>
        <v>0</v>
      </c>
      <c r="F190" s="45">
        <f t="shared" si="82"/>
        <v>2063</v>
      </c>
      <c r="G190" s="45">
        <f t="shared" si="82"/>
        <v>0</v>
      </c>
      <c r="H190" s="45">
        <f t="shared" si="82"/>
        <v>0</v>
      </c>
      <c r="I190" s="45">
        <f t="shared" si="82"/>
        <v>0</v>
      </c>
      <c r="J190" s="45">
        <f t="shared" si="82"/>
        <v>0</v>
      </c>
      <c r="K190" s="45">
        <f t="shared" si="82"/>
        <v>0</v>
      </c>
      <c r="L190" s="45">
        <f t="shared" si="82"/>
        <v>0</v>
      </c>
      <c r="M190" s="45">
        <f t="shared" si="82"/>
        <v>2063</v>
      </c>
      <c r="N190" s="45">
        <f t="shared" si="82"/>
        <v>2063</v>
      </c>
      <c r="O190" s="98"/>
    </row>
    <row r="191" spans="1:15" ht="15" customHeight="1" hidden="1">
      <c r="A191" s="43">
        <v>41</v>
      </c>
      <c r="B191" s="44" t="s">
        <v>40</v>
      </c>
      <c r="C191" s="45">
        <f aca="true" t="shared" si="83" ref="C191:N191">SUM(C192)</f>
        <v>0</v>
      </c>
      <c r="D191" s="45">
        <f t="shared" si="83"/>
        <v>0</v>
      </c>
      <c r="E191" s="45">
        <f t="shared" si="83"/>
        <v>0</v>
      </c>
      <c r="F191" s="45">
        <f t="shared" si="83"/>
        <v>0</v>
      </c>
      <c r="G191" s="45">
        <f t="shared" si="83"/>
        <v>0</v>
      </c>
      <c r="H191" s="45">
        <f t="shared" si="83"/>
        <v>0</v>
      </c>
      <c r="I191" s="45">
        <f t="shared" si="83"/>
        <v>0</v>
      </c>
      <c r="J191" s="45">
        <f t="shared" si="83"/>
        <v>0</v>
      </c>
      <c r="K191" s="45">
        <f t="shared" si="83"/>
        <v>0</v>
      </c>
      <c r="L191" s="45">
        <f t="shared" si="83"/>
        <v>0</v>
      </c>
      <c r="M191" s="45">
        <f t="shared" si="83"/>
        <v>0</v>
      </c>
      <c r="N191" s="45">
        <f t="shared" si="83"/>
        <v>0</v>
      </c>
      <c r="O191" s="98"/>
    </row>
    <row r="192" spans="1:15" ht="15" customHeight="1" hidden="1">
      <c r="A192" s="71">
        <v>411</v>
      </c>
      <c r="B192" s="76" t="s">
        <v>38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98"/>
    </row>
    <row r="193" spans="1:15" ht="15" customHeight="1">
      <c r="A193" s="43">
        <v>42</v>
      </c>
      <c r="B193" s="44" t="s">
        <v>37</v>
      </c>
      <c r="C193" s="45">
        <f aca="true" t="shared" si="84" ref="C193:N193">SUM(C194:C195)</f>
        <v>2063</v>
      </c>
      <c r="D193" s="45">
        <f t="shared" si="84"/>
        <v>0</v>
      </c>
      <c r="E193" s="45">
        <f t="shared" si="84"/>
        <v>0</v>
      </c>
      <c r="F193" s="45">
        <f t="shared" si="84"/>
        <v>2063</v>
      </c>
      <c r="G193" s="45">
        <f t="shared" si="84"/>
        <v>0</v>
      </c>
      <c r="H193" s="45">
        <f t="shared" si="84"/>
        <v>0</v>
      </c>
      <c r="I193" s="45">
        <f t="shared" si="84"/>
        <v>0</v>
      </c>
      <c r="J193" s="45">
        <f t="shared" si="84"/>
        <v>0</v>
      </c>
      <c r="K193" s="45">
        <f t="shared" si="84"/>
        <v>0</v>
      </c>
      <c r="L193" s="45">
        <f t="shared" si="84"/>
        <v>0</v>
      </c>
      <c r="M193" s="45">
        <f t="shared" si="84"/>
        <v>2063</v>
      </c>
      <c r="N193" s="45">
        <f t="shared" si="84"/>
        <v>2063</v>
      </c>
      <c r="O193" s="98"/>
    </row>
    <row r="194" spans="1:15" ht="15" customHeight="1">
      <c r="A194" s="71">
        <v>422</v>
      </c>
      <c r="B194" s="76" t="s">
        <v>35</v>
      </c>
      <c r="C194" s="77">
        <f>SUM(D194:L194)</f>
        <v>2063</v>
      </c>
      <c r="D194" s="77"/>
      <c r="E194" s="77"/>
      <c r="F194" s="77">
        <v>2063</v>
      </c>
      <c r="G194" s="77"/>
      <c r="H194" s="77"/>
      <c r="I194" s="77"/>
      <c r="J194" s="77"/>
      <c r="K194" s="77"/>
      <c r="L194" s="77"/>
      <c r="M194" s="77">
        <f>C194</f>
        <v>2063</v>
      </c>
      <c r="N194" s="77">
        <f>M194</f>
        <v>2063</v>
      </c>
      <c r="O194" s="98"/>
    </row>
    <row r="195" spans="1:15" ht="15" customHeight="1" hidden="1">
      <c r="A195" s="71">
        <v>424</v>
      </c>
      <c r="B195" s="76" t="s">
        <v>39</v>
      </c>
      <c r="C195" s="77">
        <f>SUM(D195:L195)</f>
        <v>0</v>
      </c>
      <c r="D195" s="77"/>
      <c r="E195" s="77"/>
      <c r="F195" s="77"/>
      <c r="G195" s="77"/>
      <c r="H195" s="77"/>
      <c r="I195" s="77"/>
      <c r="J195" s="77"/>
      <c r="K195" s="77"/>
      <c r="L195" s="77"/>
      <c r="M195" s="77">
        <f>C195</f>
        <v>0</v>
      </c>
      <c r="N195" s="77">
        <f>M195</f>
        <v>0</v>
      </c>
      <c r="O195" s="98"/>
    </row>
    <row r="196" spans="1:15" ht="15" customHeight="1" hidden="1">
      <c r="A196" s="71">
        <v>451</v>
      </c>
      <c r="B196" s="76" t="s">
        <v>71</v>
      </c>
      <c r="C196" s="77">
        <f>SUM(D196:L196)</f>
        <v>0</v>
      </c>
      <c r="D196" s="77"/>
      <c r="E196" s="77"/>
      <c r="F196" s="77">
        <v>0</v>
      </c>
      <c r="G196" s="77"/>
      <c r="H196" s="77"/>
      <c r="I196" s="77"/>
      <c r="J196" s="77"/>
      <c r="K196" s="77"/>
      <c r="L196" s="77"/>
      <c r="M196" s="77">
        <f>C196</f>
        <v>0</v>
      </c>
      <c r="N196" s="77">
        <f>M196</f>
        <v>0</v>
      </c>
      <c r="O196" s="98"/>
    </row>
    <row r="197" spans="1:15" ht="15" customHeight="1">
      <c r="A197" s="43"/>
      <c r="B197" s="76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98"/>
    </row>
    <row r="198" spans="1:15" s="95" customFormat="1" ht="14.25" customHeight="1">
      <c r="A198" s="104"/>
      <c r="B198" s="99" t="s">
        <v>68</v>
      </c>
      <c r="C198" s="100">
        <f>SUM(C199+C213+C227)</f>
        <v>1065833</v>
      </c>
      <c r="D198" s="100">
        <f aca="true" t="shared" si="85" ref="D198:N198">SUM(D199+D213+D227)</f>
        <v>0</v>
      </c>
      <c r="E198" s="100">
        <f t="shared" si="85"/>
        <v>4400</v>
      </c>
      <c r="F198" s="100">
        <f t="shared" si="85"/>
        <v>250987</v>
      </c>
      <c r="G198" s="100">
        <f t="shared" si="85"/>
        <v>0</v>
      </c>
      <c r="H198" s="100">
        <f t="shared" si="85"/>
        <v>3360</v>
      </c>
      <c r="I198" s="100">
        <f t="shared" si="85"/>
        <v>807086</v>
      </c>
      <c r="J198" s="100">
        <f t="shared" si="85"/>
        <v>0</v>
      </c>
      <c r="K198" s="100">
        <f t="shared" si="85"/>
        <v>0</v>
      </c>
      <c r="L198" s="100">
        <f t="shared" si="85"/>
        <v>0</v>
      </c>
      <c r="M198" s="100">
        <f t="shared" si="85"/>
        <v>1065833</v>
      </c>
      <c r="N198" s="100">
        <f t="shared" si="85"/>
        <v>1065833</v>
      </c>
      <c r="O198" s="101"/>
    </row>
    <row r="199" spans="1:15" ht="14.25" customHeight="1">
      <c r="A199" s="47" t="s">
        <v>44</v>
      </c>
      <c r="B199" s="44" t="s">
        <v>56</v>
      </c>
      <c r="C199" s="45">
        <f aca="true" t="shared" si="86" ref="C199:N199">SUM(C200)</f>
        <v>1056243</v>
      </c>
      <c r="D199" s="45">
        <f t="shared" si="86"/>
        <v>0</v>
      </c>
      <c r="E199" s="45">
        <f t="shared" si="86"/>
        <v>4400</v>
      </c>
      <c r="F199" s="45">
        <f t="shared" si="86"/>
        <v>244757</v>
      </c>
      <c r="G199" s="45">
        <f t="shared" si="86"/>
        <v>0</v>
      </c>
      <c r="H199" s="45">
        <f t="shared" si="86"/>
        <v>0</v>
      </c>
      <c r="I199" s="45">
        <f t="shared" si="86"/>
        <v>807086</v>
      </c>
      <c r="J199" s="45">
        <f t="shared" si="86"/>
        <v>0</v>
      </c>
      <c r="K199" s="45">
        <f t="shared" si="86"/>
        <v>0</v>
      </c>
      <c r="L199" s="45">
        <f t="shared" si="86"/>
        <v>0</v>
      </c>
      <c r="M199" s="45">
        <f t="shared" si="86"/>
        <v>1056243</v>
      </c>
      <c r="N199" s="45">
        <f t="shared" si="86"/>
        <v>1056243</v>
      </c>
      <c r="O199" s="98"/>
    </row>
    <row r="200" spans="1:15" ht="14.25" customHeight="1">
      <c r="A200" s="43">
        <v>3</v>
      </c>
      <c r="B200" s="44" t="s">
        <v>23</v>
      </c>
      <c r="C200" s="45">
        <f aca="true" t="shared" si="87" ref="C200:N200">SUM(C201+C205+C210)</f>
        <v>1056243</v>
      </c>
      <c r="D200" s="45">
        <f t="shared" si="87"/>
        <v>0</v>
      </c>
      <c r="E200" s="45">
        <f t="shared" si="87"/>
        <v>4400</v>
      </c>
      <c r="F200" s="45">
        <f t="shared" si="87"/>
        <v>244757</v>
      </c>
      <c r="G200" s="45">
        <f t="shared" si="87"/>
        <v>0</v>
      </c>
      <c r="H200" s="45">
        <f>SUM(H201+H205+H210)</f>
        <v>0</v>
      </c>
      <c r="I200" s="45">
        <f t="shared" si="87"/>
        <v>807086</v>
      </c>
      <c r="J200" s="45">
        <f t="shared" si="87"/>
        <v>0</v>
      </c>
      <c r="K200" s="45">
        <f t="shared" si="87"/>
        <v>0</v>
      </c>
      <c r="L200" s="45">
        <f t="shared" si="87"/>
        <v>0</v>
      </c>
      <c r="M200" s="45">
        <f t="shared" si="87"/>
        <v>1056243</v>
      </c>
      <c r="N200" s="45">
        <f t="shared" si="87"/>
        <v>1056243</v>
      </c>
      <c r="O200" s="98"/>
    </row>
    <row r="201" spans="1:15" ht="14.25" customHeight="1">
      <c r="A201" s="43">
        <v>31</v>
      </c>
      <c r="B201" s="44" t="s">
        <v>24</v>
      </c>
      <c r="C201" s="45">
        <f aca="true" t="shared" si="88" ref="C201:N201">SUM(C202:C204)</f>
        <v>741713</v>
      </c>
      <c r="D201" s="45">
        <f t="shared" si="88"/>
        <v>0</v>
      </c>
      <c r="E201" s="45">
        <f t="shared" si="88"/>
        <v>0</v>
      </c>
      <c r="F201" s="45">
        <f t="shared" si="88"/>
        <v>0</v>
      </c>
      <c r="G201" s="45">
        <f t="shared" si="88"/>
        <v>0</v>
      </c>
      <c r="H201" s="45">
        <f>SUM(H202:H204)</f>
        <v>0</v>
      </c>
      <c r="I201" s="45">
        <f t="shared" si="88"/>
        <v>741713</v>
      </c>
      <c r="J201" s="45">
        <f t="shared" si="88"/>
        <v>0</v>
      </c>
      <c r="K201" s="45">
        <f t="shared" si="88"/>
        <v>0</v>
      </c>
      <c r="L201" s="45">
        <f t="shared" si="88"/>
        <v>0</v>
      </c>
      <c r="M201" s="45">
        <f t="shared" si="88"/>
        <v>741713</v>
      </c>
      <c r="N201" s="45">
        <f t="shared" si="88"/>
        <v>741713</v>
      </c>
      <c r="O201" s="98"/>
    </row>
    <row r="202" spans="1:15" ht="14.25" customHeight="1">
      <c r="A202" s="71">
        <v>311</v>
      </c>
      <c r="B202" s="76" t="s">
        <v>25</v>
      </c>
      <c r="C202" s="77">
        <f>SUM(D202:L202)</f>
        <v>623902</v>
      </c>
      <c r="D202" s="77">
        <v>0</v>
      </c>
      <c r="E202" s="77">
        <v>0</v>
      </c>
      <c r="F202" s="77">
        <v>0</v>
      </c>
      <c r="G202" s="77">
        <v>0</v>
      </c>
      <c r="H202" s="77">
        <v>0</v>
      </c>
      <c r="I202" s="77">
        <v>623902</v>
      </c>
      <c r="J202" s="77">
        <v>0</v>
      </c>
      <c r="K202" s="77">
        <v>0</v>
      </c>
      <c r="L202" s="77">
        <v>0</v>
      </c>
      <c r="M202" s="77">
        <f>C202</f>
        <v>623902</v>
      </c>
      <c r="N202" s="77">
        <f aca="true" t="shared" si="89" ref="N202:N209">M202</f>
        <v>623902</v>
      </c>
      <c r="O202" s="98"/>
    </row>
    <row r="203" spans="1:15" ht="14.25" customHeight="1">
      <c r="A203" s="71">
        <v>312</v>
      </c>
      <c r="B203" s="76" t="s">
        <v>26</v>
      </c>
      <c r="C203" s="77">
        <f>SUM(D203:L203)</f>
        <v>10500</v>
      </c>
      <c r="D203" s="77">
        <v>0</v>
      </c>
      <c r="E203" s="77">
        <v>0</v>
      </c>
      <c r="F203" s="77">
        <v>0</v>
      </c>
      <c r="G203" s="77">
        <v>0</v>
      </c>
      <c r="H203" s="77">
        <v>0</v>
      </c>
      <c r="I203" s="77">
        <v>10500</v>
      </c>
      <c r="J203" s="77">
        <v>0</v>
      </c>
      <c r="K203" s="77">
        <v>0</v>
      </c>
      <c r="L203" s="77">
        <v>0</v>
      </c>
      <c r="M203" s="77">
        <f>C203</f>
        <v>10500</v>
      </c>
      <c r="N203" s="77">
        <f t="shared" si="89"/>
        <v>10500</v>
      </c>
      <c r="O203" s="98"/>
    </row>
    <row r="204" spans="1:15" ht="14.25" customHeight="1">
      <c r="A204" s="71">
        <v>313</v>
      </c>
      <c r="B204" s="76" t="s">
        <v>27</v>
      </c>
      <c r="C204" s="77">
        <f>SUM(D204:L204)</f>
        <v>107311</v>
      </c>
      <c r="D204" s="77"/>
      <c r="E204" s="77"/>
      <c r="F204" s="77"/>
      <c r="G204" s="77"/>
      <c r="H204" s="77"/>
      <c r="I204" s="77">
        <v>107311</v>
      </c>
      <c r="J204" s="77"/>
      <c r="K204" s="77"/>
      <c r="L204" s="77"/>
      <c r="M204" s="77">
        <f>C204</f>
        <v>107311</v>
      </c>
      <c r="N204" s="77">
        <f t="shared" si="89"/>
        <v>107311</v>
      </c>
      <c r="O204" s="98"/>
    </row>
    <row r="205" spans="1:15" s="93" customFormat="1" ht="14.25" customHeight="1">
      <c r="A205" s="43">
        <v>32</v>
      </c>
      <c r="B205" s="44" t="s">
        <v>28</v>
      </c>
      <c r="C205" s="45">
        <f aca="true" t="shared" si="90" ref="C205:N205">SUM(C206:C209)</f>
        <v>314030</v>
      </c>
      <c r="D205" s="45">
        <f t="shared" si="90"/>
        <v>0</v>
      </c>
      <c r="E205" s="45">
        <f t="shared" si="90"/>
        <v>4400</v>
      </c>
      <c r="F205" s="45">
        <f t="shared" si="90"/>
        <v>244257</v>
      </c>
      <c r="G205" s="45">
        <f t="shared" si="90"/>
        <v>0</v>
      </c>
      <c r="H205" s="45">
        <f>SUM(H206:H209)</f>
        <v>0</v>
      </c>
      <c r="I205" s="45">
        <f t="shared" si="90"/>
        <v>65373</v>
      </c>
      <c r="J205" s="45">
        <f t="shared" si="90"/>
        <v>0</v>
      </c>
      <c r="K205" s="45">
        <f t="shared" si="90"/>
        <v>0</v>
      </c>
      <c r="L205" s="45">
        <f t="shared" si="90"/>
        <v>0</v>
      </c>
      <c r="M205" s="45">
        <f t="shared" si="90"/>
        <v>314030</v>
      </c>
      <c r="N205" s="45">
        <f t="shared" si="90"/>
        <v>314030</v>
      </c>
      <c r="O205" s="98"/>
    </row>
    <row r="206" spans="1:15" ht="14.25" customHeight="1">
      <c r="A206" s="71">
        <v>321</v>
      </c>
      <c r="B206" s="76" t="s">
        <v>29</v>
      </c>
      <c r="C206" s="77">
        <f>SUM(D206:L206)</f>
        <v>67100</v>
      </c>
      <c r="D206" s="77"/>
      <c r="E206" s="77"/>
      <c r="F206" s="77">
        <v>4240</v>
      </c>
      <c r="G206" s="77"/>
      <c r="H206" s="77"/>
      <c r="I206" s="77">
        <v>62860</v>
      </c>
      <c r="J206" s="77"/>
      <c r="K206" s="77"/>
      <c r="L206" s="77"/>
      <c r="M206" s="77">
        <f>C206</f>
        <v>67100</v>
      </c>
      <c r="N206" s="77">
        <f t="shared" si="89"/>
        <v>67100</v>
      </c>
      <c r="O206" s="98"/>
    </row>
    <row r="207" spans="1:15" ht="14.25" customHeight="1">
      <c r="A207" s="71">
        <v>322</v>
      </c>
      <c r="B207" s="76" t="s">
        <v>30</v>
      </c>
      <c r="C207" s="77">
        <f>SUM(D207:L207)</f>
        <v>179854</v>
      </c>
      <c r="D207" s="77"/>
      <c r="E207" s="77">
        <v>4400</v>
      </c>
      <c r="F207" s="77">
        <v>175454</v>
      </c>
      <c r="G207" s="77"/>
      <c r="H207" s="77"/>
      <c r="I207" s="77">
        <v>0</v>
      </c>
      <c r="J207" s="77"/>
      <c r="K207" s="77"/>
      <c r="L207" s="77"/>
      <c r="M207" s="77">
        <f>C207</f>
        <v>179854</v>
      </c>
      <c r="N207" s="77">
        <f t="shared" si="89"/>
        <v>179854</v>
      </c>
      <c r="O207" s="98"/>
    </row>
    <row r="208" spans="1:15" ht="14.25" customHeight="1">
      <c r="A208" s="71">
        <v>323</v>
      </c>
      <c r="B208" s="76" t="s">
        <v>31</v>
      </c>
      <c r="C208" s="77">
        <f>SUM(D208:L208)</f>
        <v>49668</v>
      </c>
      <c r="D208" s="77"/>
      <c r="E208" s="77"/>
      <c r="F208" s="77">
        <v>49668</v>
      </c>
      <c r="G208" s="77"/>
      <c r="H208" s="77"/>
      <c r="I208" s="77">
        <v>0</v>
      </c>
      <c r="J208" s="77"/>
      <c r="K208" s="77"/>
      <c r="L208" s="77"/>
      <c r="M208" s="77">
        <f>C208</f>
        <v>49668</v>
      </c>
      <c r="N208" s="77">
        <f t="shared" si="89"/>
        <v>49668</v>
      </c>
      <c r="O208" s="98"/>
    </row>
    <row r="209" spans="1:15" ht="14.25" customHeight="1">
      <c r="A209" s="71">
        <v>329</v>
      </c>
      <c r="B209" s="76" t="s">
        <v>32</v>
      </c>
      <c r="C209" s="77">
        <f>SUM(D209:L209)</f>
        <v>17408</v>
      </c>
      <c r="D209" s="77"/>
      <c r="E209" s="77"/>
      <c r="F209" s="77">
        <v>14895</v>
      </c>
      <c r="G209" s="77"/>
      <c r="H209" s="77"/>
      <c r="I209" s="77">
        <v>2513</v>
      </c>
      <c r="J209" s="77"/>
      <c r="K209" s="77"/>
      <c r="L209" s="77"/>
      <c r="M209" s="77">
        <f>C209</f>
        <v>17408</v>
      </c>
      <c r="N209" s="77">
        <f t="shared" si="89"/>
        <v>17408</v>
      </c>
      <c r="O209" s="98"/>
    </row>
    <row r="210" spans="1:15" ht="14.25" customHeight="1">
      <c r="A210" s="43">
        <v>34</v>
      </c>
      <c r="B210" s="44" t="s">
        <v>33</v>
      </c>
      <c r="C210" s="45">
        <f aca="true" t="shared" si="91" ref="C210:N210">SUM(C211)</f>
        <v>500</v>
      </c>
      <c r="D210" s="45">
        <f t="shared" si="91"/>
        <v>0</v>
      </c>
      <c r="E210" s="45">
        <f t="shared" si="91"/>
        <v>0</v>
      </c>
      <c r="F210" s="45">
        <f t="shared" si="91"/>
        <v>500</v>
      </c>
      <c r="G210" s="45">
        <f t="shared" si="91"/>
        <v>0</v>
      </c>
      <c r="H210" s="45">
        <f t="shared" si="91"/>
        <v>0</v>
      </c>
      <c r="I210" s="45">
        <f t="shared" si="91"/>
        <v>0</v>
      </c>
      <c r="J210" s="45">
        <f t="shared" si="91"/>
        <v>0</v>
      </c>
      <c r="K210" s="45">
        <f t="shared" si="91"/>
        <v>0</v>
      </c>
      <c r="L210" s="45">
        <f t="shared" si="91"/>
        <v>0</v>
      </c>
      <c r="M210" s="45">
        <f t="shared" si="91"/>
        <v>500</v>
      </c>
      <c r="N210" s="45">
        <f t="shared" si="91"/>
        <v>500</v>
      </c>
      <c r="O210" s="98"/>
    </row>
    <row r="211" spans="1:15" ht="14.25" customHeight="1">
      <c r="A211" s="71">
        <v>343</v>
      </c>
      <c r="B211" s="76" t="s">
        <v>34</v>
      </c>
      <c r="C211" s="77">
        <f>SUM(D211:L211)</f>
        <v>500</v>
      </c>
      <c r="D211" s="77"/>
      <c r="E211" s="77"/>
      <c r="F211" s="77">
        <v>500</v>
      </c>
      <c r="G211" s="77"/>
      <c r="H211" s="77"/>
      <c r="I211" s="77"/>
      <c r="J211" s="77"/>
      <c r="K211" s="77"/>
      <c r="L211" s="77"/>
      <c r="M211" s="77">
        <f>C211</f>
        <v>500</v>
      </c>
      <c r="N211" s="77">
        <f>M211</f>
        <v>500</v>
      </c>
      <c r="O211" s="98"/>
    </row>
    <row r="212" spans="1:15" ht="14.25" customHeight="1">
      <c r="A212" s="43"/>
      <c r="B212" s="44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98"/>
    </row>
    <row r="213" spans="1:15" s="93" customFormat="1" ht="14.25" customHeight="1">
      <c r="A213" s="88" t="s">
        <v>44</v>
      </c>
      <c r="B213" s="86" t="s">
        <v>69</v>
      </c>
      <c r="C213" s="87">
        <f>SUM(C214)</f>
        <v>3360</v>
      </c>
      <c r="D213" s="87">
        <f aca="true" t="shared" si="92" ref="D213:N213">SUM(D214)</f>
        <v>0</v>
      </c>
      <c r="E213" s="87">
        <f t="shared" si="92"/>
        <v>0</v>
      </c>
      <c r="F213" s="87">
        <f t="shared" si="92"/>
        <v>0</v>
      </c>
      <c r="G213" s="87">
        <f t="shared" si="92"/>
        <v>0</v>
      </c>
      <c r="H213" s="87">
        <f t="shared" si="92"/>
        <v>3360</v>
      </c>
      <c r="I213" s="87">
        <f t="shared" si="92"/>
        <v>0</v>
      </c>
      <c r="J213" s="87">
        <f t="shared" si="92"/>
        <v>0</v>
      </c>
      <c r="K213" s="87">
        <f t="shared" si="92"/>
        <v>0</v>
      </c>
      <c r="L213" s="87">
        <f t="shared" si="92"/>
        <v>0</v>
      </c>
      <c r="M213" s="87">
        <f t="shared" si="92"/>
        <v>3360</v>
      </c>
      <c r="N213" s="87">
        <f t="shared" si="92"/>
        <v>3360</v>
      </c>
      <c r="O213" s="98"/>
    </row>
    <row r="214" spans="1:15" ht="14.25" customHeight="1">
      <c r="A214" s="43">
        <v>3</v>
      </c>
      <c r="B214" s="44" t="s">
        <v>23</v>
      </c>
      <c r="C214" s="45">
        <f>SUM(C215+C219+C224)</f>
        <v>3360</v>
      </c>
      <c r="D214" s="45">
        <f aca="true" t="shared" si="93" ref="D214:N214">SUM(D215+D219+D224)</f>
        <v>0</v>
      </c>
      <c r="E214" s="45">
        <f t="shared" si="93"/>
        <v>0</v>
      </c>
      <c r="F214" s="45">
        <f t="shared" si="93"/>
        <v>0</v>
      </c>
      <c r="G214" s="45">
        <f t="shared" si="93"/>
        <v>0</v>
      </c>
      <c r="H214" s="45">
        <f>SUM(H215+H219+H224)</f>
        <v>3360</v>
      </c>
      <c r="I214" s="45">
        <f t="shared" si="93"/>
        <v>0</v>
      </c>
      <c r="J214" s="45">
        <f t="shared" si="93"/>
        <v>0</v>
      </c>
      <c r="K214" s="45">
        <f t="shared" si="93"/>
        <v>0</v>
      </c>
      <c r="L214" s="45">
        <f t="shared" si="93"/>
        <v>0</v>
      </c>
      <c r="M214" s="45">
        <f t="shared" si="93"/>
        <v>3360</v>
      </c>
      <c r="N214" s="45">
        <f t="shared" si="93"/>
        <v>3360</v>
      </c>
      <c r="O214" s="98"/>
    </row>
    <row r="215" spans="1:15" ht="14.25" customHeight="1">
      <c r="A215" s="43">
        <v>31</v>
      </c>
      <c r="B215" s="44" t="s">
        <v>24</v>
      </c>
      <c r="C215" s="45">
        <f>SUM(C216:C218)</f>
        <v>0</v>
      </c>
      <c r="D215" s="45">
        <f aca="true" t="shared" si="94" ref="D215:N215">SUM(D216:D218)</f>
        <v>0</v>
      </c>
      <c r="E215" s="45">
        <f t="shared" si="94"/>
        <v>0</v>
      </c>
      <c r="F215" s="45">
        <f t="shared" si="94"/>
        <v>0</v>
      </c>
      <c r="G215" s="45">
        <f t="shared" si="94"/>
        <v>0</v>
      </c>
      <c r="H215" s="45">
        <f>SUM(H216:H218)</f>
        <v>0</v>
      </c>
      <c r="I215" s="45">
        <f t="shared" si="94"/>
        <v>0</v>
      </c>
      <c r="J215" s="45">
        <f t="shared" si="94"/>
        <v>0</v>
      </c>
      <c r="K215" s="45">
        <f t="shared" si="94"/>
        <v>0</v>
      </c>
      <c r="L215" s="45">
        <f t="shared" si="94"/>
        <v>0</v>
      </c>
      <c r="M215" s="45">
        <f t="shared" si="94"/>
        <v>0</v>
      </c>
      <c r="N215" s="45">
        <f t="shared" si="94"/>
        <v>0</v>
      </c>
      <c r="O215" s="98"/>
    </row>
    <row r="216" spans="1:15" ht="14.25" customHeight="1">
      <c r="A216" s="71">
        <v>311</v>
      </c>
      <c r="B216" s="76" t="s">
        <v>25</v>
      </c>
      <c r="C216" s="77">
        <f>SUM(D216:L216)</f>
        <v>0</v>
      </c>
      <c r="D216" s="77">
        <v>0</v>
      </c>
      <c r="E216" s="77"/>
      <c r="F216" s="77"/>
      <c r="G216" s="77"/>
      <c r="H216" s="77"/>
      <c r="I216" s="77"/>
      <c r="J216" s="77"/>
      <c r="K216" s="77"/>
      <c r="L216" s="77"/>
      <c r="M216" s="77">
        <f>C216</f>
        <v>0</v>
      </c>
      <c r="N216" s="77">
        <f>C216</f>
        <v>0</v>
      </c>
      <c r="O216" s="98"/>
    </row>
    <row r="217" spans="1:15" ht="14.25" customHeight="1">
      <c r="A217" s="71">
        <v>312</v>
      </c>
      <c r="B217" s="76" t="s">
        <v>26</v>
      </c>
      <c r="C217" s="77">
        <f>SUM(D217:L217)</f>
        <v>0</v>
      </c>
      <c r="D217" s="77">
        <v>0</v>
      </c>
      <c r="E217" s="77"/>
      <c r="F217" s="77"/>
      <c r="G217" s="77"/>
      <c r="H217" s="77"/>
      <c r="I217" s="77"/>
      <c r="J217" s="77"/>
      <c r="K217" s="77"/>
      <c r="L217" s="77"/>
      <c r="M217" s="77">
        <f>C217</f>
        <v>0</v>
      </c>
      <c r="N217" s="77">
        <f>C217</f>
        <v>0</v>
      </c>
      <c r="O217" s="98"/>
    </row>
    <row r="218" spans="1:15" ht="14.25" customHeight="1">
      <c r="A218" s="71">
        <v>313</v>
      </c>
      <c r="B218" s="76" t="s">
        <v>27</v>
      </c>
      <c r="C218" s="77">
        <f>SUM(D218:L218)</f>
        <v>0</v>
      </c>
      <c r="D218" s="77">
        <v>0</v>
      </c>
      <c r="E218" s="77"/>
      <c r="F218" s="77"/>
      <c r="G218" s="77"/>
      <c r="H218" s="77"/>
      <c r="I218" s="77"/>
      <c r="J218" s="77"/>
      <c r="K218" s="77"/>
      <c r="L218" s="77"/>
      <c r="M218" s="77">
        <f>C218</f>
        <v>0</v>
      </c>
      <c r="N218" s="77">
        <f>C218</f>
        <v>0</v>
      </c>
      <c r="O218" s="98"/>
    </row>
    <row r="219" spans="1:15" ht="14.25" customHeight="1">
      <c r="A219" s="43">
        <v>32</v>
      </c>
      <c r="B219" s="44" t="s">
        <v>28</v>
      </c>
      <c r="C219" s="45">
        <f>SUM(C220:C223)</f>
        <v>3360</v>
      </c>
      <c r="D219" s="45">
        <f aca="true" t="shared" si="95" ref="D219:N219">SUM(D220:D223)</f>
        <v>0</v>
      </c>
      <c r="E219" s="45">
        <f t="shared" si="95"/>
        <v>0</v>
      </c>
      <c r="F219" s="45">
        <f t="shared" si="95"/>
        <v>0</v>
      </c>
      <c r="G219" s="45">
        <f t="shared" si="95"/>
        <v>0</v>
      </c>
      <c r="H219" s="45">
        <f>SUM(H220:H223)</f>
        <v>3360</v>
      </c>
      <c r="I219" s="45">
        <f t="shared" si="95"/>
        <v>0</v>
      </c>
      <c r="J219" s="45">
        <f t="shared" si="95"/>
        <v>0</v>
      </c>
      <c r="K219" s="45">
        <f t="shared" si="95"/>
        <v>0</v>
      </c>
      <c r="L219" s="45">
        <f t="shared" si="95"/>
        <v>0</v>
      </c>
      <c r="M219" s="45">
        <f t="shared" si="95"/>
        <v>3360</v>
      </c>
      <c r="N219" s="45">
        <f t="shared" si="95"/>
        <v>3360</v>
      </c>
      <c r="O219" s="98"/>
    </row>
    <row r="220" spans="1:15" ht="14.25" customHeight="1">
      <c r="A220" s="71">
        <v>321</v>
      </c>
      <c r="B220" s="76" t="s">
        <v>29</v>
      </c>
      <c r="C220" s="77">
        <f>SUM(D220:L220)</f>
        <v>0</v>
      </c>
      <c r="D220" s="77">
        <v>0</v>
      </c>
      <c r="E220" s="77"/>
      <c r="F220" s="77"/>
      <c r="G220" s="77"/>
      <c r="H220" s="77">
        <v>0</v>
      </c>
      <c r="I220" s="77"/>
      <c r="J220" s="77"/>
      <c r="K220" s="77"/>
      <c r="L220" s="77"/>
      <c r="M220" s="77">
        <f>C220</f>
        <v>0</v>
      </c>
      <c r="N220" s="77">
        <f>C220</f>
        <v>0</v>
      </c>
      <c r="O220" s="98"/>
    </row>
    <row r="221" spans="1:15" s="90" customFormat="1" ht="14.25" customHeight="1">
      <c r="A221" s="71">
        <v>322</v>
      </c>
      <c r="B221" s="76" t="s">
        <v>30</v>
      </c>
      <c r="C221" s="77">
        <f>SUM(D221:L221)</f>
        <v>3360</v>
      </c>
      <c r="D221" s="77"/>
      <c r="E221" s="77"/>
      <c r="F221" s="77"/>
      <c r="G221" s="77"/>
      <c r="H221" s="77">
        <v>3360</v>
      </c>
      <c r="I221" s="77"/>
      <c r="J221" s="77"/>
      <c r="K221" s="77"/>
      <c r="L221" s="77"/>
      <c r="M221" s="77">
        <f>C221</f>
        <v>3360</v>
      </c>
      <c r="N221" s="77">
        <f>M221</f>
        <v>3360</v>
      </c>
      <c r="O221" s="98"/>
    </row>
    <row r="222" spans="1:15" s="92" customFormat="1" ht="14.25" customHeight="1">
      <c r="A222" s="71">
        <v>323</v>
      </c>
      <c r="B222" s="76" t="s">
        <v>31</v>
      </c>
      <c r="C222" s="77">
        <f>SUM(D222:L222)</f>
        <v>0</v>
      </c>
      <c r="D222" s="77"/>
      <c r="E222" s="77"/>
      <c r="F222" s="77"/>
      <c r="G222" s="77"/>
      <c r="H222" s="77">
        <v>0</v>
      </c>
      <c r="I222" s="77"/>
      <c r="J222" s="77"/>
      <c r="K222" s="77"/>
      <c r="L222" s="77"/>
      <c r="M222" s="77">
        <f>C222</f>
        <v>0</v>
      </c>
      <c r="N222" s="77">
        <f>C222</f>
        <v>0</v>
      </c>
      <c r="O222" s="98"/>
    </row>
    <row r="223" spans="1:15" s="91" customFormat="1" ht="14.25" customHeight="1">
      <c r="A223" s="71">
        <v>329</v>
      </c>
      <c r="B223" s="76" t="s">
        <v>32</v>
      </c>
      <c r="C223" s="77">
        <f>SUM(D223:L223)</f>
        <v>0</v>
      </c>
      <c r="D223" s="77"/>
      <c r="E223" s="77"/>
      <c r="F223" s="77"/>
      <c r="G223" s="77"/>
      <c r="H223" s="77"/>
      <c r="I223" s="77"/>
      <c r="J223" s="77"/>
      <c r="K223" s="77"/>
      <c r="L223" s="77"/>
      <c r="M223" s="77">
        <f>C223</f>
        <v>0</v>
      </c>
      <c r="N223" s="77">
        <f>C223</f>
        <v>0</v>
      </c>
      <c r="O223" s="98"/>
    </row>
    <row r="224" spans="1:15" ht="14.25" customHeight="1">
      <c r="A224" s="43">
        <v>34</v>
      </c>
      <c r="B224" s="44" t="s">
        <v>33</v>
      </c>
      <c r="C224" s="45">
        <f>SUM(C225)</f>
        <v>0</v>
      </c>
      <c r="D224" s="45">
        <f aca="true" t="shared" si="96" ref="D224:N224">SUM(D225)</f>
        <v>0</v>
      </c>
      <c r="E224" s="45">
        <f t="shared" si="96"/>
        <v>0</v>
      </c>
      <c r="F224" s="45">
        <f t="shared" si="96"/>
        <v>0</v>
      </c>
      <c r="G224" s="45">
        <f t="shared" si="96"/>
        <v>0</v>
      </c>
      <c r="H224" s="45">
        <f t="shared" si="96"/>
        <v>0</v>
      </c>
      <c r="I224" s="45">
        <f t="shared" si="96"/>
        <v>0</v>
      </c>
      <c r="J224" s="45">
        <f t="shared" si="96"/>
        <v>0</v>
      </c>
      <c r="K224" s="45">
        <f t="shared" si="96"/>
        <v>0</v>
      </c>
      <c r="L224" s="45">
        <f t="shared" si="96"/>
        <v>0</v>
      </c>
      <c r="M224" s="45">
        <f t="shared" si="96"/>
        <v>0</v>
      </c>
      <c r="N224" s="45">
        <f t="shared" si="96"/>
        <v>0</v>
      </c>
      <c r="O224" s="98"/>
    </row>
    <row r="225" spans="1:15" s="46" customFormat="1" ht="14.25" customHeight="1">
      <c r="A225" s="71">
        <v>343</v>
      </c>
      <c r="B225" s="76" t="s">
        <v>34</v>
      </c>
      <c r="C225" s="77">
        <f>SUM(D225:L225)</f>
        <v>0</v>
      </c>
      <c r="D225" s="77"/>
      <c r="E225" s="77"/>
      <c r="F225" s="77"/>
      <c r="G225" s="77"/>
      <c r="H225" s="77"/>
      <c r="I225" s="77"/>
      <c r="J225" s="77"/>
      <c r="K225" s="77"/>
      <c r="L225" s="77"/>
      <c r="M225" s="77">
        <f>C225</f>
        <v>0</v>
      </c>
      <c r="N225" s="77">
        <f>C225</f>
        <v>0</v>
      </c>
      <c r="O225" s="98"/>
    </row>
    <row r="226" spans="1:15" ht="14.25" customHeight="1">
      <c r="A226" s="71"/>
      <c r="B226" s="76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98"/>
    </row>
    <row r="227" spans="1:15" s="93" customFormat="1" ht="14.25" customHeight="1">
      <c r="A227" s="88" t="s">
        <v>45</v>
      </c>
      <c r="B227" s="86" t="s">
        <v>74</v>
      </c>
      <c r="C227" s="87">
        <f aca="true" t="shared" si="97" ref="C227:N227">SUM(C228)</f>
        <v>6230</v>
      </c>
      <c r="D227" s="87">
        <f t="shared" si="97"/>
        <v>0</v>
      </c>
      <c r="E227" s="87">
        <f t="shared" si="97"/>
        <v>0</v>
      </c>
      <c r="F227" s="87">
        <f t="shared" si="97"/>
        <v>6230</v>
      </c>
      <c r="G227" s="87">
        <f t="shared" si="97"/>
        <v>0</v>
      </c>
      <c r="H227" s="87">
        <f t="shared" si="97"/>
        <v>0</v>
      </c>
      <c r="I227" s="87">
        <f t="shared" si="97"/>
        <v>0</v>
      </c>
      <c r="J227" s="87">
        <f t="shared" si="97"/>
        <v>0</v>
      </c>
      <c r="K227" s="87">
        <f t="shared" si="97"/>
        <v>0</v>
      </c>
      <c r="L227" s="87">
        <f t="shared" si="97"/>
        <v>0</v>
      </c>
      <c r="M227" s="87">
        <f t="shared" si="97"/>
        <v>6230</v>
      </c>
      <c r="N227" s="87">
        <f t="shared" si="97"/>
        <v>6230</v>
      </c>
      <c r="O227" s="98"/>
    </row>
    <row r="228" spans="1:15" ht="15" customHeight="1">
      <c r="A228" s="43">
        <v>4</v>
      </c>
      <c r="B228" s="44" t="s">
        <v>36</v>
      </c>
      <c r="C228" s="45">
        <f aca="true" t="shared" si="98" ref="C228:N228">SUM(C229+C231)</f>
        <v>6230</v>
      </c>
      <c r="D228" s="45">
        <f t="shared" si="98"/>
        <v>0</v>
      </c>
      <c r="E228" s="45">
        <f t="shared" si="98"/>
        <v>0</v>
      </c>
      <c r="F228" s="45">
        <f t="shared" si="98"/>
        <v>6230</v>
      </c>
      <c r="G228" s="45">
        <f t="shared" si="98"/>
        <v>0</v>
      </c>
      <c r="H228" s="45">
        <f t="shared" si="98"/>
        <v>0</v>
      </c>
      <c r="I228" s="45">
        <f t="shared" si="98"/>
        <v>0</v>
      </c>
      <c r="J228" s="45">
        <f t="shared" si="98"/>
        <v>0</v>
      </c>
      <c r="K228" s="45">
        <f t="shared" si="98"/>
        <v>0</v>
      </c>
      <c r="L228" s="45">
        <f t="shared" si="98"/>
        <v>0</v>
      </c>
      <c r="M228" s="45">
        <f t="shared" si="98"/>
        <v>6230</v>
      </c>
      <c r="N228" s="45">
        <f t="shared" si="98"/>
        <v>6230</v>
      </c>
      <c r="O228" s="98"/>
    </row>
    <row r="229" spans="1:15" ht="15" customHeight="1">
      <c r="A229" s="43">
        <v>41</v>
      </c>
      <c r="B229" s="44" t="s">
        <v>40</v>
      </c>
      <c r="C229" s="45">
        <f aca="true" t="shared" si="99" ref="C229:N229">SUM(C230)</f>
        <v>0</v>
      </c>
      <c r="D229" s="45">
        <f t="shared" si="99"/>
        <v>0</v>
      </c>
      <c r="E229" s="45">
        <f t="shared" si="99"/>
        <v>0</v>
      </c>
      <c r="F229" s="45">
        <f t="shared" si="99"/>
        <v>0</v>
      </c>
      <c r="G229" s="45">
        <f t="shared" si="99"/>
        <v>0</v>
      </c>
      <c r="H229" s="45">
        <f t="shared" si="99"/>
        <v>0</v>
      </c>
      <c r="I229" s="45">
        <f t="shared" si="99"/>
        <v>0</v>
      </c>
      <c r="J229" s="45">
        <f t="shared" si="99"/>
        <v>0</v>
      </c>
      <c r="K229" s="45">
        <f t="shared" si="99"/>
        <v>0</v>
      </c>
      <c r="L229" s="45">
        <f t="shared" si="99"/>
        <v>0</v>
      </c>
      <c r="M229" s="45">
        <f t="shared" si="99"/>
        <v>0</v>
      </c>
      <c r="N229" s="45">
        <f t="shared" si="99"/>
        <v>0</v>
      </c>
      <c r="O229" s="98"/>
    </row>
    <row r="230" spans="1:15" ht="15" customHeight="1">
      <c r="A230" s="71">
        <v>411</v>
      </c>
      <c r="B230" s="76" t="s">
        <v>38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98"/>
    </row>
    <row r="231" spans="1:15" ht="15" customHeight="1">
      <c r="A231" s="43">
        <v>42</v>
      </c>
      <c r="B231" s="44" t="s">
        <v>37</v>
      </c>
      <c r="C231" s="45">
        <f aca="true" t="shared" si="100" ref="C231:N231">SUM(C232:C233)</f>
        <v>6230</v>
      </c>
      <c r="D231" s="45">
        <f t="shared" si="100"/>
        <v>0</v>
      </c>
      <c r="E231" s="45">
        <f t="shared" si="100"/>
        <v>0</v>
      </c>
      <c r="F231" s="45">
        <f t="shared" si="100"/>
        <v>6230</v>
      </c>
      <c r="G231" s="45">
        <f t="shared" si="100"/>
        <v>0</v>
      </c>
      <c r="H231" s="45">
        <f t="shared" si="100"/>
        <v>0</v>
      </c>
      <c r="I231" s="45">
        <f t="shared" si="100"/>
        <v>0</v>
      </c>
      <c r="J231" s="45">
        <f t="shared" si="100"/>
        <v>0</v>
      </c>
      <c r="K231" s="45">
        <f t="shared" si="100"/>
        <v>0</v>
      </c>
      <c r="L231" s="45">
        <f t="shared" si="100"/>
        <v>0</v>
      </c>
      <c r="M231" s="45">
        <f t="shared" si="100"/>
        <v>6230</v>
      </c>
      <c r="N231" s="45">
        <f t="shared" si="100"/>
        <v>6230</v>
      </c>
      <c r="O231" s="98"/>
    </row>
    <row r="232" spans="1:15" ht="15" customHeight="1">
      <c r="A232" s="71">
        <v>422</v>
      </c>
      <c r="B232" s="76" t="s">
        <v>35</v>
      </c>
      <c r="C232" s="77">
        <f>SUM(D232:L232)</f>
        <v>6230</v>
      </c>
      <c r="D232" s="77"/>
      <c r="E232" s="77"/>
      <c r="F232" s="77">
        <v>6230</v>
      </c>
      <c r="G232" s="77"/>
      <c r="H232" s="77"/>
      <c r="I232" s="77"/>
      <c r="J232" s="77"/>
      <c r="K232" s="77"/>
      <c r="L232" s="77"/>
      <c r="M232" s="77">
        <f>C232</f>
        <v>6230</v>
      </c>
      <c r="N232" s="77">
        <f>M232</f>
        <v>6230</v>
      </c>
      <c r="O232" s="98"/>
    </row>
    <row r="233" spans="1:15" ht="15" customHeight="1">
      <c r="A233" s="71">
        <v>424</v>
      </c>
      <c r="B233" s="76" t="s">
        <v>39</v>
      </c>
      <c r="C233" s="77">
        <f>SUM(D233:L233)</f>
        <v>0</v>
      </c>
      <c r="D233" s="77"/>
      <c r="E233" s="77"/>
      <c r="F233" s="77"/>
      <c r="G233" s="77"/>
      <c r="H233" s="77"/>
      <c r="I233" s="77"/>
      <c r="J233" s="77"/>
      <c r="K233" s="77"/>
      <c r="L233" s="77"/>
      <c r="M233" s="77">
        <f>C233</f>
        <v>0</v>
      </c>
      <c r="N233" s="77">
        <f>M233</f>
        <v>0</v>
      </c>
      <c r="O233" s="98"/>
    </row>
    <row r="234" spans="1:15" ht="15" customHeight="1">
      <c r="A234" s="71">
        <v>451</v>
      </c>
      <c r="B234" s="76" t="s">
        <v>71</v>
      </c>
      <c r="C234" s="77">
        <f>SUM(D234:L234)</f>
        <v>0</v>
      </c>
      <c r="D234" s="77"/>
      <c r="E234" s="77"/>
      <c r="F234" s="77">
        <v>0</v>
      </c>
      <c r="G234" s="77"/>
      <c r="H234" s="77"/>
      <c r="I234" s="77"/>
      <c r="J234" s="77"/>
      <c r="K234" s="77"/>
      <c r="L234" s="77"/>
      <c r="M234" s="77">
        <f>C234</f>
        <v>0</v>
      </c>
      <c r="N234" s="77">
        <f>M234</f>
        <v>0</v>
      </c>
      <c r="O234" s="98"/>
    </row>
    <row r="235" spans="1:15" ht="15" customHeight="1">
      <c r="A235" s="43"/>
      <c r="B235" s="76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98"/>
    </row>
    <row r="236" spans="1:15" s="105" customFormat="1" ht="14.25" customHeight="1">
      <c r="A236" s="104"/>
      <c r="B236" s="99" t="s">
        <v>70</v>
      </c>
      <c r="C236" s="100">
        <f>SUM(C237+C251+C259)</f>
        <v>2317780</v>
      </c>
      <c r="D236" s="100">
        <f aca="true" t="shared" si="101" ref="D236:N236">SUM(D237+D251+D259)</f>
        <v>1936495</v>
      </c>
      <c r="E236" s="100">
        <f t="shared" si="101"/>
        <v>4400</v>
      </c>
      <c r="F236" s="100">
        <f t="shared" si="101"/>
        <v>376885</v>
      </c>
      <c r="G236" s="100">
        <f t="shared" si="101"/>
        <v>0</v>
      </c>
      <c r="H236" s="100">
        <f t="shared" si="101"/>
        <v>0</v>
      </c>
      <c r="I236" s="100">
        <f t="shared" si="101"/>
        <v>0</v>
      </c>
      <c r="J236" s="100">
        <f t="shared" si="101"/>
        <v>0</v>
      </c>
      <c r="K236" s="100">
        <f t="shared" si="101"/>
        <v>0</v>
      </c>
      <c r="L236" s="100">
        <f t="shared" si="101"/>
        <v>0</v>
      </c>
      <c r="M236" s="100">
        <f t="shared" si="101"/>
        <v>2317780</v>
      </c>
      <c r="N236" s="100">
        <f t="shared" si="101"/>
        <v>2317780</v>
      </c>
      <c r="O236" s="101"/>
    </row>
    <row r="237" spans="1:15" s="79" customFormat="1" ht="14.25" customHeight="1">
      <c r="A237" s="47" t="s">
        <v>44</v>
      </c>
      <c r="B237" s="44" t="s">
        <v>56</v>
      </c>
      <c r="C237" s="45">
        <f aca="true" t="shared" si="102" ref="C237:N237">SUM(C238)</f>
        <v>2280326</v>
      </c>
      <c r="D237" s="45">
        <f>SUM(D238)</f>
        <v>1936495</v>
      </c>
      <c r="E237" s="45">
        <f t="shared" si="102"/>
        <v>4400</v>
      </c>
      <c r="F237" s="45">
        <f t="shared" si="102"/>
        <v>339431</v>
      </c>
      <c r="G237" s="45">
        <f t="shared" si="102"/>
        <v>0</v>
      </c>
      <c r="H237" s="45">
        <f t="shared" si="102"/>
        <v>0</v>
      </c>
      <c r="I237" s="45">
        <f t="shared" si="102"/>
        <v>0</v>
      </c>
      <c r="J237" s="45">
        <f t="shared" si="102"/>
        <v>0</v>
      </c>
      <c r="K237" s="45">
        <f t="shared" si="102"/>
        <v>0</v>
      </c>
      <c r="L237" s="45">
        <f t="shared" si="102"/>
        <v>0</v>
      </c>
      <c r="M237" s="45">
        <f t="shared" si="102"/>
        <v>2280326</v>
      </c>
      <c r="N237" s="45">
        <f t="shared" si="102"/>
        <v>2280326</v>
      </c>
      <c r="O237" s="98"/>
    </row>
    <row r="238" spans="1:15" s="79" customFormat="1" ht="14.25" customHeight="1">
      <c r="A238" s="43">
        <v>3</v>
      </c>
      <c r="B238" s="44" t="s">
        <v>23</v>
      </c>
      <c r="C238" s="45">
        <f aca="true" t="shared" si="103" ref="C238:N238">SUM(C239+C243+C248)</f>
        <v>2280326</v>
      </c>
      <c r="D238" s="45">
        <f>SUM(D239+D243+D248)</f>
        <v>1936495</v>
      </c>
      <c r="E238" s="45">
        <f t="shared" si="103"/>
        <v>4400</v>
      </c>
      <c r="F238" s="45">
        <f t="shared" si="103"/>
        <v>339431</v>
      </c>
      <c r="G238" s="45">
        <f t="shared" si="103"/>
        <v>0</v>
      </c>
      <c r="H238" s="45">
        <f>SUM(H239+H243+H248)</f>
        <v>0</v>
      </c>
      <c r="I238" s="45">
        <f t="shared" si="103"/>
        <v>0</v>
      </c>
      <c r="J238" s="45">
        <f t="shared" si="103"/>
        <v>0</v>
      </c>
      <c r="K238" s="45">
        <f t="shared" si="103"/>
        <v>0</v>
      </c>
      <c r="L238" s="45">
        <f t="shared" si="103"/>
        <v>0</v>
      </c>
      <c r="M238" s="45">
        <f t="shared" si="103"/>
        <v>2280326</v>
      </c>
      <c r="N238" s="45">
        <f t="shared" si="103"/>
        <v>2280326</v>
      </c>
      <c r="O238" s="98"/>
    </row>
    <row r="239" spans="1:15" s="79" customFormat="1" ht="14.25" customHeight="1">
      <c r="A239" s="43">
        <v>31</v>
      </c>
      <c r="B239" s="44" t="s">
        <v>24</v>
      </c>
      <c r="C239" s="45">
        <f aca="true" t="shared" si="104" ref="C239:N239">SUM(C240:C242)</f>
        <v>1794007</v>
      </c>
      <c r="D239" s="45">
        <f t="shared" si="104"/>
        <v>1794007</v>
      </c>
      <c r="E239" s="45">
        <f t="shared" si="104"/>
        <v>0</v>
      </c>
      <c r="F239" s="45">
        <f t="shared" si="104"/>
        <v>0</v>
      </c>
      <c r="G239" s="45">
        <f t="shared" si="104"/>
        <v>0</v>
      </c>
      <c r="H239" s="45">
        <f>SUM(H240:H242)</f>
        <v>0</v>
      </c>
      <c r="I239" s="45">
        <f t="shared" si="104"/>
        <v>0</v>
      </c>
      <c r="J239" s="45">
        <f t="shared" si="104"/>
        <v>0</v>
      </c>
      <c r="K239" s="45">
        <f t="shared" si="104"/>
        <v>0</v>
      </c>
      <c r="L239" s="45">
        <f t="shared" si="104"/>
        <v>0</v>
      </c>
      <c r="M239" s="45">
        <f t="shared" si="104"/>
        <v>1794007</v>
      </c>
      <c r="N239" s="45">
        <f t="shared" si="104"/>
        <v>1794007</v>
      </c>
      <c r="O239" s="98"/>
    </row>
    <row r="240" spans="1:15" s="79" customFormat="1" ht="14.25" customHeight="1">
      <c r="A240" s="71">
        <v>311</v>
      </c>
      <c r="B240" s="76" t="s">
        <v>25</v>
      </c>
      <c r="C240" s="77">
        <f>SUM(D240:L240)</f>
        <v>1445313</v>
      </c>
      <c r="D240" s="77">
        <v>1445313</v>
      </c>
      <c r="E240" s="77"/>
      <c r="F240" s="77"/>
      <c r="G240" s="77"/>
      <c r="H240" s="77"/>
      <c r="I240" s="77"/>
      <c r="J240" s="77"/>
      <c r="K240" s="77"/>
      <c r="L240" s="77"/>
      <c r="M240" s="77">
        <f>C240</f>
        <v>1445313</v>
      </c>
      <c r="N240" s="77">
        <f aca="true" t="shared" si="105" ref="N240:N249">M240</f>
        <v>1445313</v>
      </c>
      <c r="O240" s="98"/>
    </row>
    <row r="241" spans="1:15" s="79" customFormat="1" ht="14.25" customHeight="1">
      <c r="A241" s="71">
        <v>312</v>
      </c>
      <c r="B241" s="76" t="s">
        <v>26</v>
      </c>
      <c r="C241" s="77">
        <f>SUM(D241:L241)</f>
        <v>100100</v>
      </c>
      <c r="D241" s="77">
        <v>100100</v>
      </c>
      <c r="E241" s="77"/>
      <c r="F241" s="77"/>
      <c r="G241" s="77"/>
      <c r="H241" s="77"/>
      <c r="I241" s="77"/>
      <c r="J241" s="77"/>
      <c r="K241" s="77"/>
      <c r="L241" s="77"/>
      <c r="M241" s="77">
        <f>C241</f>
        <v>100100</v>
      </c>
      <c r="N241" s="77">
        <f t="shared" si="105"/>
        <v>100100</v>
      </c>
      <c r="O241" s="98"/>
    </row>
    <row r="242" spans="1:15" s="79" customFormat="1" ht="14.25" customHeight="1">
      <c r="A242" s="71">
        <v>313</v>
      </c>
      <c r="B242" s="76" t="s">
        <v>27</v>
      </c>
      <c r="C242" s="77">
        <f>SUM(D242:L242)</f>
        <v>248594</v>
      </c>
      <c r="D242" s="77">
        <v>248594</v>
      </c>
      <c r="E242" s="77"/>
      <c r="F242" s="77"/>
      <c r="G242" s="77"/>
      <c r="H242" s="77"/>
      <c r="I242" s="77"/>
      <c r="J242" s="77"/>
      <c r="K242" s="77"/>
      <c r="L242" s="77"/>
      <c r="M242" s="77">
        <f>C242</f>
        <v>248594</v>
      </c>
      <c r="N242" s="77">
        <f t="shared" si="105"/>
        <v>248594</v>
      </c>
      <c r="O242" s="98"/>
    </row>
    <row r="243" spans="1:15" s="79" customFormat="1" ht="14.25" customHeight="1">
      <c r="A243" s="43">
        <v>32</v>
      </c>
      <c r="B243" s="44" t="s">
        <v>28</v>
      </c>
      <c r="C243" s="45">
        <f aca="true" t="shared" si="106" ref="C243:N243">SUM(C244:C247)</f>
        <v>486219</v>
      </c>
      <c r="D243" s="45">
        <f t="shared" si="106"/>
        <v>142488</v>
      </c>
      <c r="E243" s="45">
        <f t="shared" si="106"/>
        <v>4400</v>
      </c>
      <c r="F243" s="45">
        <f>SUM(F244:F247)</f>
        <v>339331</v>
      </c>
      <c r="G243" s="45">
        <f t="shared" si="106"/>
        <v>0</v>
      </c>
      <c r="H243" s="45">
        <f>SUM(H244:H247)</f>
        <v>0</v>
      </c>
      <c r="I243" s="45">
        <f t="shared" si="106"/>
        <v>0</v>
      </c>
      <c r="J243" s="45">
        <f t="shared" si="106"/>
        <v>0</v>
      </c>
      <c r="K243" s="45">
        <f t="shared" si="106"/>
        <v>0</v>
      </c>
      <c r="L243" s="45">
        <f t="shared" si="106"/>
        <v>0</v>
      </c>
      <c r="M243" s="45">
        <f t="shared" si="106"/>
        <v>486219</v>
      </c>
      <c r="N243" s="45">
        <f t="shared" si="106"/>
        <v>486219</v>
      </c>
      <c r="O243" s="98"/>
    </row>
    <row r="244" spans="1:15" s="79" customFormat="1" ht="14.25" customHeight="1">
      <c r="A244" s="71">
        <v>321</v>
      </c>
      <c r="B244" s="76" t="s">
        <v>29</v>
      </c>
      <c r="C244" s="77">
        <f>SUM(D244:L244)</f>
        <v>141953</v>
      </c>
      <c r="D244" s="77">
        <v>135076</v>
      </c>
      <c r="E244" s="77">
        <v>4400</v>
      </c>
      <c r="F244" s="77">
        <v>2477</v>
      </c>
      <c r="G244" s="77"/>
      <c r="H244" s="77"/>
      <c r="I244" s="77"/>
      <c r="J244" s="77"/>
      <c r="K244" s="77"/>
      <c r="L244" s="77"/>
      <c r="M244" s="77">
        <f>C244</f>
        <v>141953</v>
      </c>
      <c r="N244" s="77">
        <f t="shared" si="105"/>
        <v>141953</v>
      </c>
      <c r="O244" s="98"/>
    </row>
    <row r="245" spans="1:15" s="79" customFormat="1" ht="14.25" customHeight="1">
      <c r="A245" s="71">
        <v>322</v>
      </c>
      <c r="B245" s="76" t="s">
        <v>30</v>
      </c>
      <c r="C245" s="77">
        <f>SUM(D245:L245)</f>
        <v>268341</v>
      </c>
      <c r="D245" s="77"/>
      <c r="E245" s="77"/>
      <c r="F245" s="77">
        <v>268341</v>
      </c>
      <c r="G245" s="77"/>
      <c r="H245" s="77"/>
      <c r="I245" s="77"/>
      <c r="J245" s="77"/>
      <c r="K245" s="77"/>
      <c r="L245" s="77"/>
      <c r="M245" s="77">
        <f>C245</f>
        <v>268341</v>
      </c>
      <c r="N245" s="77">
        <f t="shared" si="105"/>
        <v>268341</v>
      </c>
      <c r="O245" s="98"/>
    </row>
    <row r="246" spans="1:15" s="79" customFormat="1" ht="14.25" customHeight="1">
      <c r="A246" s="71">
        <v>323</v>
      </c>
      <c r="B246" s="76" t="s">
        <v>31</v>
      </c>
      <c r="C246" s="77">
        <f>SUM(D246:L246)</f>
        <v>46913</v>
      </c>
      <c r="D246" s="77"/>
      <c r="E246" s="77"/>
      <c r="F246" s="77">
        <v>46913</v>
      </c>
      <c r="G246" s="77"/>
      <c r="H246" s="77"/>
      <c r="I246" s="77"/>
      <c r="J246" s="77"/>
      <c r="K246" s="77"/>
      <c r="L246" s="77"/>
      <c r="M246" s="77">
        <f>C246</f>
        <v>46913</v>
      </c>
      <c r="N246" s="77">
        <f t="shared" si="105"/>
        <v>46913</v>
      </c>
      <c r="O246" s="98"/>
    </row>
    <row r="247" spans="1:15" ht="14.25" customHeight="1">
      <c r="A247" s="71">
        <v>329</v>
      </c>
      <c r="B247" s="76" t="s">
        <v>32</v>
      </c>
      <c r="C247" s="77">
        <f>SUM(D247:L247)</f>
        <v>29012</v>
      </c>
      <c r="D247" s="77">
        <v>7412</v>
      </c>
      <c r="E247" s="77"/>
      <c r="F247" s="77">
        <v>21600</v>
      </c>
      <c r="G247" s="77"/>
      <c r="H247" s="77"/>
      <c r="I247" s="77"/>
      <c r="J247" s="77"/>
      <c r="K247" s="77"/>
      <c r="L247" s="77"/>
      <c r="M247" s="77">
        <f>C247</f>
        <v>29012</v>
      </c>
      <c r="N247" s="77">
        <f t="shared" si="105"/>
        <v>29012</v>
      </c>
      <c r="O247" s="98"/>
    </row>
    <row r="248" spans="1:15" ht="14.25" customHeight="1">
      <c r="A248" s="43">
        <v>34</v>
      </c>
      <c r="B248" s="44" t="s">
        <v>33</v>
      </c>
      <c r="C248" s="45">
        <f aca="true" t="shared" si="107" ref="C248:N248">SUM(C249)</f>
        <v>100</v>
      </c>
      <c r="D248" s="45">
        <f t="shared" si="107"/>
        <v>0</v>
      </c>
      <c r="E248" s="45">
        <f t="shared" si="107"/>
        <v>0</v>
      </c>
      <c r="F248" s="45">
        <f t="shared" si="107"/>
        <v>100</v>
      </c>
      <c r="G248" s="45">
        <f t="shared" si="107"/>
        <v>0</v>
      </c>
      <c r="H248" s="45">
        <f t="shared" si="107"/>
        <v>0</v>
      </c>
      <c r="I248" s="45">
        <f t="shared" si="107"/>
        <v>0</v>
      </c>
      <c r="J248" s="45">
        <f t="shared" si="107"/>
        <v>0</v>
      </c>
      <c r="K248" s="45">
        <f t="shared" si="107"/>
        <v>0</v>
      </c>
      <c r="L248" s="45">
        <f t="shared" si="107"/>
        <v>0</v>
      </c>
      <c r="M248" s="45">
        <f t="shared" si="107"/>
        <v>100</v>
      </c>
      <c r="N248" s="45">
        <f t="shared" si="107"/>
        <v>100</v>
      </c>
      <c r="O248" s="98"/>
    </row>
    <row r="249" spans="1:15" ht="14.25" customHeight="1">
      <c r="A249" s="71">
        <v>343</v>
      </c>
      <c r="B249" s="76" t="s">
        <v>34</v>
      </c>
      <c r="C249" s="77">
        <f>SUM(D249:L249)</f>
        <v>100</v>
      </c>
      <c r="D249" s="77"/>
      <c r="E249" s="77"/>
      <c r="F249" s="77">
        <v>100</v>
      </c>
      <c r="G249" s="77"/>
      <c r="H249" s="77"/>
      <c r="I249" s="77"/>
      <c r="J249" s="77"/>
      <c r="K249" s="77"/>
      <c r="L249" s="77"/>
      <c r="M249" s="77">
        <f>C249</f>
        <v>100</v>
      </c>
      <c r="N249" s="77">
        <f t="shared" si="105"/>
        <v>100</v>
      </c>
      <c r="O249" s="98"/>
    </row>
    <row r="250" spans="1:15" ht="14.25" customHeight="1">
      <c r="A250" s="43"/>
      <c r="B250" s="76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98"/>
    </row>
    <row r="251" spans="1:15" s="93" customFormat="1" ht="14.25" customHeight="1">
      <c r="A251" s="88" t="s">
        <v>45</v>
      </c>
      <c r="B251" s="86" t="s">
        <v>75</v>
      </c>
      <c r="C251" s="87">
        <f>SUM(C252)</f>
        <v>37454</v>
      </c>
      <c r="D251" s="87">
        <f aca="true" t="shared" si="108" ref="D251:N251">SUM(D252)</f>
        <v>0</v>
      </c>
      <c r="E251" s="87">
        <f t="shared" si="108"/>
        <v>0</v>
      </c>
      <c r="F251" s="87">
        <f t="shared" si="108"/>
        <v>37454</v>
      </c>
      <c r="G251" s="87">
        <f t="shared" si="108"/>
        <v>0</v>
      </c>
      <c r="H251" s="87">
        <f t="shared" si="108"/>
        <v>0</v>
      </c>
      <c r="I251" s="87">
        <f t="shared" si="108"/>
        <v>0</v>
      </c>
      <c r="J251" s="87">
        <f t="shared" si="108"/>
        <v>0</v>
      </c>
      <c r="K251" s="87">
        <f t="shared" si="108"/>
        <v>0</v>
      </c>
      <c r="L251" s="87">
        <f t="shared" si="108"/>
        <v>0</v>
      </c>
      <c r="M251" s="87">
        <f t="shared" si="108"/>
        <v>37454</v>
      </c>
      <c r="N251" s="87">
        <f t="shared" si="108"/>
        <v>37454</v>
      </c>
      <c r="O251" s="98"/>
    </row>
    <row r="252" spans="1:15" s="84" customFormat="1" ht="14.25" customHeight="1">
      <c r="A252" s="43">
        <v>4</v>
      </c>
      <c r="B252" s="44" t="s">
        <v>36</v>
      </c>
      <c r="C252" s="45">
        <f aca="true" t="shared" si="109" ref="C252:N252">SUM(C255+C262)</f>
        <v>37454</v>
      </c>
      <c r="D252" s="45">
        <f t="shared" si="109"/>
        <v>0</v>
      </c>
      <c r="E252" s="45">
        <f t="shared" si="109"/>
        <v>0</v>
      </c>
      <c r="F252" s="45">
        <f t="shared" si="109"/>
        <v>37454</v>
      </c>
      <c r="G252" s="45">
        <f t="shared" si="109"/>
        <v>0</v>
      </c>
      <c r="H252" s="45">
        <f t="shared" si="109"/>
        <v>0</v>
      </c>
      <c r="I252" s="45">
        <f t="shared" si="109"/>
        <v>0</v>
      </c>
      <c r="J252" s="45">
        <f t="shared" si="109"/>
        <v>0</v>
      </c>
      <c r="K252" s="45">
        <f t="shared" si="109"/>
        <v>0</v>
      </c>
      <c r="L252" s="45">
        <f t="shared" si="109"/>
        <v>0</v>
      </c>
      <c r="M252" s="45">
        <f t="shared" si="109"/>
        <v>37454</v>
      </c>
      <c r="N252" s="45">
        <f t="shared" si="109"/>
        <v>37454</v>
      </c>
      <c r="O252" s="98"/>
    </row>
    <row r="253" spans="1:15" ht="14.25" customHeight="1">
      <c r="A253" s="43">
        <v>41</v>
      </c>
      <c r="B253" s="44" t="s">
        <v>40</v>
      </c>
      <c r="C253" s="45">
        <f aca="true" t="shared" si="110" ref="C253:N253">SUM(C254)</f>
        <v>0</v>
      </c>
      <c r="D253" s="45">
        <f t="shared" si="110"/>
        <v>0</v>
      </c>
      <c r="E253" s="45">
        <f t="shared" si="110"/>
        <v>0</v>
      </c>
      <c r="F253" s="45">
        <f t="shared" si="110"/>
        <v>0</v>
      </c>
      <c r="G253" s="45">
        <f t="shared" si="110"/>
        <v>0</v>
      </c>
      <c r="H253" s="45">
        <f t="shared" si="110"/>
        <v>0</v>
      </c>
      <c r="I253" s="45">
        <f t="shared" si="110"/>
        <v>0</v>
      </c>
      <c r="J253" s="45">
        <f t="shared" si="110"/>
        <v>0</v>
      </c>
      <c r="K253" s="45">
        <f t="shared" si="110"/>
        <v>0</v>
      </c>
      <c r="L253" s="45">
        <f t="shared" si="110"/>
        <v>0</v>
      </c>
      <c r="M253" s="45">
        <f t="shared" si="110"/>
        <v>0</v>
      </c>
      <c r="N253" s="45">
        <f t="shared" si="110"/>
        <v>0</v>
      </c>
      <c r="O253" s="98"/>
    </row>
    <row r="254" spans="1:15" ht="14.25" customHeight="1">
      <c r="A254" s="71">
        <v>411</v>
      </c>
      <c r="B254" s="76" t="s">
        <v>38</v>
      </c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>
        <f>C254</f>
        <v>0</v>
      </c>
      <c r="N254" s="77">
        <f>M254</f>
        <v>0</v>
      </c>
      <c r="O254" s="98"/>
    </row>
    <row r="255" spans="1:15" ht="15">
      <c r="A255" s="43">
        <v>42</v>
      </c>
      <c r="B255" s="44" t="s">
        <v>37</v>
      </c>
      <c r="C255" s="45">
        <f aca="true" t="shared" si="111" ref="C255:N255">SUM(C256:C257)</f>
        <v>37454</v>
      </c>
      <c r="D255" s="45">
        <f t="shared" si="111"/>
        <v>0</v>
      </c>
      <c r="E255" s="45">
        <f t="shared" si="111"/>
        <v>0</v>
      </c>
      <c r="F255" s="45">
        <f t="shared" si="111"/>
        <v>37454</v>
      </c>
      <c r="G255" s="45">
        <f t="shared" si="111"/>
        <v>0</v>
      </c>
      <c r="H255" s="45">
        <f>SUM(H256:H257)</f>
        <v>0</v>
      </c>
      <c r="I255" s="45">
        <f t="shared" si="111"/>
        <v>0</v>
      </c>
      <c r="J255" s="45">
        <f t="shared" si="111"/>
        <v>0</v>
      </c>
      <c r="K255" s="45">
        <f t="shared" si="111"/>
        <v>0</v>
      </c>
      <c r="L255" s="45">
        <f t="shared" si="111"/>
        <v>0</v>
      </c>
      <c r="M255" s="45">
        <f t="shared" si="111"/>
        <v>37454</v>
      </c>
      <c r="N255" s="45">
        <f t="shared" si="111"/>
        <v>37454</v>
      </c>
      <c r="O255" s="98"/>
    </row>
    <row r="256" spans="1:15" ht="15">
      <c r="A256" s="71">
        <v>422</v>
      </c>
      <c r="B256" s="76" t="s">
        <v>35</v>
      </c>
      <c r="C256" s="77">
        <f>SUM(D256:L256)</f>
        <v>37454</v>
      </c>
      <c r="D256" s="77"/>
      <c r="E256" s="77"/>
      <c r="F256" s="77">
        <v>37454</v>
      </c>
      <c r="G256" s="77"/>
      <c r="H256" s="77"/>
      <c r="I256" s="77"/>
      <c r="J256" s="77"/>
      <c r="K256" s="77"/>
      <c r="L256" s="77"/>
      <c r="M256" s="77">
        <f>C256</f>
        <v>37454</v>
      </c>
      <c r="N256" s="77">
        <f>M256</f>
        <v>37454</v>
      </c>
      <c r="O256" s="98"/>
    </row>
    <row r="257" spans="1:15" ht="15">
      <c r="A257" s="71">
        <v>424</v>
      </c>
      <c r="B257" s="76" t="s">
        <v>39</v>
      </c>
      <c r="C257" s="77">
        <f>SUM(D257:L257)</f>
        <v>0</v>
      </c>
      <c r="D257" s="77"/>
      <c r="E257" s="77"/>
      <c r="F257" s="77"/>
      <c r="G257" s="77"/>
      <c r="H257" s="77"/>
      <c r="I257" s="77"/>
      <c r="J257" s="77"/>
      <c r="K257" s="77"/>
      <c r="L257" s="77"/>
      <c r="M257" s="77">
        <f>C257</f>
        <v>0</v>
      </c>
      <c r="N257" s="77">
        <f>M257</f>
        <v>0</v>
      </c>
      <c r="O257" s="98"/>
    </row>
    <row r="258" spans="1:15" ht="15">
      <c r="A258" s="43"/>
      <c r="B258" s="76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98"/>
    </row>
    <row r="259" spans="1:15" s="93" customFormat="1" ht="15">
      <c r="A259" s="88" t="s">
        <v>45</v>
      </c>
      <c r="B259" s="86" t="s">
        <v>83</v>
      </c>
      <c r="C259" s="87">
        <f>SUM(C260)</f>
        <v>0</v>
      </c>
      <c r="D259" s="87">
        <f>SUM(D260)</f>
        <v>0</v>
      </c>
      <c r="E259" s="87">
        <f aca="true" t="shared" si="112" ref="E259:N259">SUM(E260)</f>
        <v>0</v>
      </c>
      <c r="F259" s="87">
        <f t="shared" si="112"/>
        <v>0</v>
      </c>
      <c r="G259" s="87">
        <f t="shared" si="112"/>
        <v>0</v>
      </c>
      <c r="H259" s="87">
        <f t="shared" si="112"/>
        <v>0</v>
      </c>
      <c r="I259" s="87">
        <f t="shared" si="112"/>
        <v>0</v>
      </c>
      <c r="J259" s="87">
        <f t="shared" si="112"/>
        <v>0</v>
      </c>
      <c r="K259" s="87">
        <f t="shared" si="112"/>
        <v>0</v>
      </c>
      <c r="L259" s="87">
        <f t="shared" si="112"/>
        <v>0</v>
      </c>
      <c r="M259" s="87">
        <f t="shared" si="112"/>
        <v>0</v>
      </c>
      <c r="N259" s="87">
        <f t="shared" si="112"/>
        <v>0</v>
      </c>
      <c r="O259" s="98"/>
    </row>
    <row r="260" spans="1:15" ht="15">
      <c r="A260" s="43">
        <v>45</v>
      </c>
      <c r="B260" s="44" t="s">
        <v>77</v>
      </c>
      <c r="C260" s="45">
        <f>SUM(C261:C261)</f>
        <v>0</v>
      </c>
      <c r="D260" s="45">
        <f aca="true" t="shared" si="113" ref="D260:I260">SUM(D261)</f>
        <v>0</v>
      </c>
      <c r="E260" s="45">
        <f t="shared" si="113"/>
        <v>0</v>
      </c>
      <c r="F260" s="45">
        <f t="shared" si="113"/>
        <v>0</v>
      </c>
      <c r="G260" s="45">
        <f t="shared" si="113"/>
        <v>0</v>
      </c>
      <c r="H260" s="45">
        <f t="shared" si="113"/>
        <v>0</v>
      </c>
      <c r="I260" s="45">
        <f t="shared" si="113"/>
        <v>0</v>
      </c>
      <c r="J260" s="45">
        <f>SUM(J261:J261)</f>
        <v>0</v>
      </c>
      <c r="K260" s="45">
        <f>SUM(K261)</f>
        <v>0</v>
      </c>
      <c r="L260" s="45">
        <f>SUM(L261)</f>
        <v>0</v>
      </c>
      <c r="M260" s="45">
        <f>SUM(M261:M261)</f>
        <v>0</v>
      </c>
      <c r="N260" s="45">
        <f>SUM(N261:N261)</f>
        <v>0</v>
      </c>
      <c r="O260" s="98"/>
    </row>
    <row r="261" spans="1:15" ht="15">
      <c r="A261" s="71">
        <v>451</v>
      </c>
      <c r="B261" s="76" t="s">
        <v>71</v>
      </c>
      <c r="C261" s="77">
        <f>SUM(D261:L261)</f>
        <v>0</v>
      </c>
      <c r="D261" s="77">
        <v>0</v>
      </c>
      <c r="E261" s="77"/>
      <c r="F261" s="77">
        <v>0</v>
      </c>
      <c r="G261" s="77"/>
      <c r="H261" s="77"/>
      <c r="I261" s="77"/>
      <c r="J261" s="77"/>
      <c r="K261" s="77"/>
      <c r="L261" s="77"/>
      <c r="M261" s="77">
        <v>0</v>
      </c>
      <c r="N261" s="77">
        <f>M261</f>
        <v>0</v>
      </c>
      <c r="O261" s="98"/>
    </row>
    <row r="262" spans="1:15" ht="15">
      <c r="A262" s="71"/>
      <c r="B262" s="76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98"/>
    </row>
    <row r="263" spans="1:14" s="46" customFormat="1" ht="14.25" customHeight="1">
      <c r="A263" s="70"/>
      <c r="B263" s="70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</row>
    <row r="264" spans="1:14" ht="12.75">
      <c r="A264" s="80"/>
      <c r="B264" s="81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</row>
    <row r="265" spans="1:14" ht="12.75">
      <c r="A265" s="80"/>
      <c r="B265" s="81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</row>
    <row r="266" spans="1:14" ht="12.75">
      <c r="A266" s="80"/>
      <c r="B266" s="81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</row>
    <row r="267" spans="1:14" ht="12.75">
      <c r="A267" s="80"/>
      <c r="B267" s="81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</row>
    <row r="268" spans="1:14" ht="12.75">
      <c r="A268" s="80"/>
      <c r="B268" s="81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</row>
    <row r="269" spans="1:14" ht="12.75">
      <c r="A269" s="80"/>
      <c r="B269" s="81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</row>
    <row r="270" spans="1:14" ht="12.75">
      <c r="A270" s="80"/>
      <c r="B270" s="81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</row>
    <row r="271" spans="1:14" ht="12.75">
      <c r="A271" s="80"/>
      <c r="B271" s="81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</row>
  </sheetData>
  <sheetProtection/>
  <mergeCells count="2">
    <mergeCell ref="A1:N1"/>
    <mergeCell ref="A3:B3"/>
  </mergeCells>
  <printOptions horizontalCentered="1"/>
  <pageMargins left="0.1968503937007874" right="0.1968503937007874" top="0.28" bottom="0.3937007874015748" header="0.19" footer="0.1968503937007874"/>
  <pageSetup firstPageNumber="3" useFirstPageNumber="1" fitToHeight="0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Zana</cp:lastModifiedBy>
  <cp:lastPrinted>2017-05-15T07:38:06Z</cp:lastPrinted>
  <dcterms:created xsi:type="dcterms:W3CDTF">2013-09-11T11:00:21Z</dcterms:created>
  <dcterms:modified xsi:type="dcterms:W3CDTF">2017-05-15T07:38:50Z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